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diagrams/data3.xml" ContentType="application/vnd.openxmlformats-officedocument.drawingml.diagramData+xml"/>
  <Override PartName="/xl/diagrams/data2.xml" ContentType="application/vnd.openxmlformats-officedocument.drawingml.diagramData+xml"/>
  <Override PartName="/xl/diagrams/data1.xml" ContentType="application/vnd.openxmlformats-officedocument.drawingml.diagramData+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worksheets/sheet9.xml" ContentType="application/vnd.openxmlformats-officedocument.spreadsheetml.worksheet+xml"/>
  <Override PartName="/xl/charts/style3.xml" ContentType="application/vnd.ms-office.chartstyle+xml"/>
  <Override PartName="/xl/charts/colors3.xml" ContentType="application/vnd.ms-office.chartcolorstyle+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charts/chart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624"/>
  <workbookPr defaultThemeVersion="123820"/>
  <mc:AlternateContent xmlns:mc="http://schemas.openxmlformats.org/markup-compatibility/2006">
    <mc:Choice Requires="x15">
      <x15ac:absPath xmlns:x15ac="http://schemas.microsoft.com/office/spreadsheetml/2010/11/ac" url="C:\Users\1018435030\Desktop\Costos de Operacion 2019 II\"/>
    </mc:Choice>
  </mc:AlternateContent>
  <xr:revisionPtr revIDLastSave="0" documentId="13_ncr:1_{48E6CE0C-A9B3-4E58-8525-113C89412EDE}" xr6:coauthVersionLast="45" xr6:coauthVersionMax="45" xr10:uidLastSave="{00000000-0000-0000-0000-000000000000}"/>
  <bookViews>
    <workbookView xWindow="-120" yWindow="-120" windowWidth="20730" windowHeight="11160" xr2:uid="{00000000-000D-0000-FFFF-FFFF00000000}"/>
  </bookViews>
  <sheets>
    <sheet name="CONTENIDO" sheetId="13" r:id="rId1"/>
    <sheet name="EMPRESA POR TIPO DE AERONAVE" sheetId="14" r:id="rId2"/>
    <sheet name="Cobertura" sheetId="15" r:id="rId3"/>
    <sheet name="Graficas" sheetId="16" r:id="rId4"/>
    <sheet name="PAX REGULAR NACIONAL -  INTER" sheetId="3" r:id="rId5"/>
    <sheet name="CARGA NACIONAL - INTER" sheetId="5" r:id="rId6"/>
    <sheet name="COMERCIAL REGIONAL" sheetId="6" r:id="rId7"/>
    <sheet name="AEROTAXIS" sheetId="8" r:id="rId8"/>
    <sheet name="TRABAJOS AEREOS ESPECIALES" sheetId="9" r:id="rId9"/>
    <sheet name="AVIACION AGRICOLA" sheetId="10" r:id="rId10"/>
    <sheet name="ESPECIAL DE CARGA" sheetId="11" r:id="rId11"/>
  </sheets>
  <definedNames>
    <definedName name="_xlnm._FilterDatabase" localSheetId="1" hidden="1">'EMPRESA POR TIPO DE AERONAVE'!$A$2:$D$259</definedName>
  </definedName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G50" i="3" l="1"/>
  <c r="E31" i="16" l="1"/>
  <c r="D31" i="16"/>
  <c r="D43" i="16" l="1"/>
  <c r="D44" i="16"/>
  <c r="E45" i="16"/>
  <c r="C17" i="11" l="1"/>
  <c r="B17" i="11"/>
  <c r="C13" i="11"/>
  <c r="C18" i="11" s="1"/>
  <c r="B13" i="11"/>
  <c r="B18" i="11" s="1"/>
  <c r="K17" i="10"/>
  <c r="J17" i="10"/>
  <c r="J18" i="10" s="1"/>
  <c r="I17" i="10"/>
  <c r="I18" i="10" s="1"/>
  <c r="H17" i="10"/>
  <c r="G17" i="10"/>
  <c r="F17" i="10"/>
  <c r="F18" i="10" s="1"/>
  <c r="E17" i="10"/>
  <c r="D17" i="10"/>
  <c r="C17" i="10"/>
  <c r="B17" i="10"/>
  <c r="B18" i="10" s="1"/>
  <c r="K13" i="10"/>
  <c r="J13" i="10"/>
  <c r="I13" i="10"/>
  <c r="H13" i="10"/>
  <c r="G13" i="10"/>
  <c r="G18" i="10" s="1"/>
  <c r="F13" i="10"/>
  <c r="E13" i="10"/>
  <c r="D13" i="10"/>
  <c r="C13" i="10"/>
  <c r="B13" i="10"/>
  <c r="M17" i="9"/>
  <c r="L17" i="9"/>
  <c r="K17" i="9"/>
  <c r="J17" i="9"/>
  <c r="I17" i="9"/>
  <c r="H17" i="9"/>
  <c r="G17" i="9"/>
  <c r="F17" i="9"/>
  <c r="E17" i="9"/>
  <c r="D17" i="9"/>
  <c r="C17" i="9"/>
  <c r="B17" i="9"/>
  <c r="M13" i="9"/>
  <c r="L13" i="9"/>
  <c r="K13" i="9"/>
  <c r="J13" i="9"/>
  <c r="I13" i="9"/>
  <c r="H13" i="9"/>
  <c r="G13" i="9"/>
  <c r="G18" i="9" s="1"/>
  <c r="F13" i="9"/>
  <c r="E13" i="9"/>
  <c r="D13" i="9"/>
  <c r="C13" i="9"/>
  <c r="B13" i="9"/>
  <c r="AF18" i="8"/>
  <c r="AE18" i="8"/>
  <c r="AE23" i="8" s="1"/>
  <c r="T18" i="8"/>
  <c r="T28" i="8" s="1"/>
  <c r="P18" i="8"/>
  <c r="L18" i="8"/>
  <c r="H18" i="8"/>
  <c r="H32" i="8" s="1"/>
  <c r="D18" i="8"/>
  <c r="AH17" i="8"/>
  <c r="AG17" i="8"/>
  <c r="AF17" i="8"/>
  <c r="AE17" i="8"/>
  <c r="AD17" i="8"/>
  <c r="AC17" i="8"/>
  <c r="AB17" i="8"/>
  <c r="AA17" i="8"/>
  <c r="Z17" i="8"/>
  <c r="Y17" i="8"/>
  <c r="X17" i="8"/>
  <c r="W17" i="8"/>
  <c r="V17" i="8"/>
  <c r="U17" i="8"/>
  <c r="T17" i="8"/>
  <c r="S17" i="8"/>
  <c r="R17" i="8"/>
  <c r="Q17" i="8"/>
  <c r="Q18" i="8" s="1"/>
  <c r="P17" i="8"/>
  <c r="O17" i="8"/>
  <c r="N17" i="8"/>
  <c r="M17" i="8"/>
  <c r="L17" i="8"/>
  <c r="L35" i="8" s="1"/>
  <c r="K17" i="8"/>
  <c r="J17" i="8"/>
  <c r="I17" i="8"/>
  <c r="H17" i="8"/>
  <c r="G17" i="8"/>
  <c r="F17" i="8"/>
  <c r="E17" i="8"/>
  <c r="D17" i="8"/>
  <c r="C17" i="8"/>
  <c r="B17" i="8"/>
  <c r="AH13" i="8"/>
  <c r="AH18" i="8" s="1"/>
  <c r="AG13" i="8"/>
  <c r="AF13" i="8"/>
  <c r="AF31" i="8" s="1"/>
  <c r="AE13" i="8"/>
  <c r="AD13" i="8"/>
  <c r="AC13" i="8"/>
  <c r="AB13" i="8"/>
  <c r="AA13" i="8"/>
  <c r="AA18" i="8" s="1"/>
  <c r="Z13" i="8"/>
  <c r="Z18" i="8" s="1"/>
  <c r="Y13" i="8"/>
  <c r="X13" i="8"/>
  <c r="W13" i="8"/>
  <c r="W18" i="8" s="1"/>
  <c r="V13" i="8"/>
  <c r="U13" i="8"/>
  <c r="T13" i="8"/>
  <c r="S13" i="8"/>
  <c r="R13" i="8"/>
  <c r="Q13" i="8"/>
  <c r="Q31" i="8" s="1"/>
  <c r="P13" i="8"/>
  <c r="P31" i="8" s="1"/>
  <c r="O13" i="8"/>
  <c r="N13" i="8"/>
  <c r="M13" i="8"/>
  <c r="L13" i="8"/>
  <c r="K13" i="8"/>
  <c r="J13" i="8"/>
  <c r="J18" i="8" s="1"/>
  <c r="I13" i="8"/>
  <c r="H13" i="8"/>
  <c r="G13" i="8"/>
  <c r="F13" i="8"/>
  <c r="E13" i="8"/>
  <c r="D13" i="8"/>
  <c r="C13" i="8"/>
  <c r="B13" i="8"/>
  <c r="G17" i="6"/>
  <c r="G18" i="6" s="1"/>
  <c r="F17" i="6"/>
  <c r="F18" i="6" s="1"/>
  <c r="E17" i="6"/>
  <c r="D17" i="6"/>
  <c r="D35" i="6" s="1"/>
  <c r="C17" i="6"/>
  <c r="C18" i="6" s="1"/>
  <c r="B17" i="6"/>
  <c r="B18" i="6" s="1"/>
  <c r="G13" i="6"/>
  <c r="F13" i="6"/>
  <c r="E13" i="6"/>
  <c r="D13" i="6"/>
  <c r="D18" i="6" s="1"/>
  <c r="C13" i="6"/>
  <c r="B13" i="6"/>
  <c r="M20" i="5"/>
  <c r="G20" i="5"/>
  <c r="M19" i="5"/>
  <c r="G19" i="5"/>
  <c r="J18" i="5"/>
  <c r="J30" i="5" s="1"/>
  <c r="D18" i="5"/>
  <c r="D34" i="5" s="1"/>
  <c r="L17" i="5"/>
  <c r="K17" i="5"/>
  <c r="J17" i="5"/>
  <c r="J35" i="5" s="1"/>
  <c r="F17" i="5"/>
  <c r="F18" i="5" s="1"/>
  <c r="E17" i="5"/>
  <c r="D17" i="5"/>
  <c r="D35" i="5" s="1"/>
  <c r="C17" i="5"/>
  <c r="C18" i="5" s="1"/>
  <c r="B17" i="5"/>
  <c r="B18" i="5" s="1"/>
  <c r="M16" i="5"/>
  <c r="G16" i="5"/>
  <c r="M15" i="5"/>
  <c r="G15" i="5"/>
  <c r="M14" i="5"/>
  <c r="G14" i="5"/>
  <c r="L13" i="5"/>
  <c r="K13" i="5"/>
  <c r="J13" i="5"/>
  <c r="J31" i="5" s="1"/>
  <c r="F13" i="5"/>
  <c r="F31" i="5" s="1"/>
  <c r="E13" i="5"/>
  <c r="D13" i="5"/>
  <c r="D31" i="5" s="1"/>
  <c r="C13" i="5"/>
  <c r="B13" i="5"/>
  <c r="B31" i="5" s="1"/>
  <c r="M12" i="5"/>
  <c r="G12" i="5"/>
  <c r="M11" i="5"/>
  <c r="G11" i="5"/>
  <c r="M10" i="5"/>
  <c r="G10" i="5"/>
  <c r="M9" i="5"/>
  <c r="G9" i="5"/>
  <c r="M8" i="5"/>
  <c r="G8" i="5"/>
  <c r="M7" i="5"/>
  <c r="G7" i="5"/>
  <c r="M6" i="5"/>
  <c r="G6" i="5"/>
  <c r="M5" i="5"/>
  <c r="G5" i="5"/>
  <c r="L55" i="3"/>
  <c r="D55" i="3"/>
  <c r="M54" i="3"/>
  <c r="L54" i="3"/>
  <c r="K54" i="3"/>
  <c r="J54" i="3"/>
  <c r="I54" i="3"/>
  <c r="G54" i="3"/>
  <c r="F54" i="3"/>
  <c r="E54" i="3"/>
  <c r="D54" i="3"/>
  <c r="C54" i="3"/>
  <c r="B54" i="3"/>
  <c r="M50" i="3"/>
  <c r="L50" i="3"/>
  <c r="K50" i="3"/>
  <c r="K55" i="3" s="1"/>
  <c r="J50" i="3"/>
  <c r="J55" i="3" s="1"/>
  <c r="I50" i="3"/>
  <c r="G55" i="3"/>
  <c r="F50" i="3"/>
  <c r="F55" i="3" s="1"/>
  <c r="E50" i="3"/>
  <c r="D50" i="3"/>
  <c r="C50" i="3"/>
  <c r="C55" i="3" s="1"/>
  <c r="B50" i="3"/>
  <c r="B55" i="3" s="1"/>
  <c r="O17" i="3"/>
  <c r="N17" i="3"/>
  <c r="M17" i="3"/>
  <c r="M18" i="3" s="1"/>
  <c r="L17" i="3"/>
  <c r="K17" i="3"/>
  <c r="J17" i="3"/>
  <c r="I17" i="3"/>
  <c r="H17" i="3"/>
  <c r="G17" i="3"/>
  <c r="F17" i="3"/>
  <c r="E17" i="3"/>
  <c r="E18" i="3" s="1"/>
  <c r="E26" i="3" s="1"/>
  <c r="D17" i="3"/>
  <c r="C17" i="3"/>
  <c r="B17" i="3"/>
  <c r="O13" i="3"/>
  <c r="O18" i="3" s="1"/>
  <c r="N13" i="3"/>
  <c r="M13" i="3"/>
  <c r="L13" i="3"/>
  <c r="K13" i="3"/>
  <c r="K18" i="3" s="1"/>
  <c r="J13" i="3"/>
  <c r="I13" i="3"/>
  <c r="I18" i="3" s="1"/>
  <c r="H13" i="3"/>
  <c r="G13" i="3"/>
  <c r="G18" i="3" s="1"/>
  <c r="F13" i="3"/>
  <c r="E13" i="3"/>
  <c r="D13" i="3"/>
  <c r="C13" i="3"/>
  <c r="B13" i="3"/>
  <c r="G25" i="3" l="1"/>
  <c r="G35" i="3"/>
  <c r="G26" i="3"/>
  <c r="C31" i="3"/>
  <c r="K25" i="3"/>
  <c r="K26" i="3"/>
  <c r="O35" i="3"/>
  <c r="O26" i="3"/>
  <c r="O27" i="3"/>
  <c r="F72" i="3"/>
  <c r="K35" i="3"/>
  <c r="L68" i="3"/>
  <c r="L72" i="3"/>
  <c r="O31" i="3"/>
  <c r="B72" i="3"/>
  <c r="B18" i="3"/>
  <c r="F18" i="3"/>
  <c r="F28" i="3" s="1"/>
  <c r="J18" i="3"/>
  <c r="N18" i="3"/>
  <c r="N36" i="3" s="1"/>
  <c r="C18" i="3"/>
  <c r="C35" i="3" s="1"/>
  <c r="D68" i="3"/>
  <c r="G31" i="3"/>
  <c r="J72" i="3"/>
  <c r="B33" i="11"/>
  <c r="B29" i="11"/>
  <c r="B27" i="11"/>
  <c r="B23" i="11"/>
  <c r="B36" i="11"/>
  <c r="B34" i="11"/>
  <c r="B32" i="11"/>
  <c r="B30" i="11"/>
  <c r="B28" i="11"/>
  <c r="B26" i="11"/>
  <c r="B24" i="11"/>
  <c r="B31" i="11"/>
  <c r="B25" i="11"/>
  <c r="B35" i="11"/>
  <c r="C36" i="11"/>
  <c r="C34" i="11"/>
  <c r="C32" i="11"/>
  <c r="C30" i="11"/>
  <c r="C28" i="11"/>
  <c r="C26" i="11"/>
  <c r="C24" i="11"/>
  <c r="C33" i="11"/>
  <c r="C31" i="11"/>
  <c r="C27" i="11"/>
  <c r="C23" i="11"/>
  <c r="C29" i="11"/>
  <c r="C25" i="11"/>
  <c r="C35" i="11"/>
  <c r="G36" i="10"/>
  <c r="G34" i="10"/>
  <c r="G30" i="10"/>
  <c r="G26" i="10"/>
  <c r="G33" i="10"/>
  <c r="G29" i="10"/>
  <c r="G27" i="10"/>
  <c r="G25" i="10"/>
  <c r="G23" i="10"/>
  <c r="G32" i="10"/>
  <c r="G28" i="10"/>
  <c r="G24" i="10"/>
  <c r="E35" i="10"/>
  <c r="B36" i="10"/>
  <c r="B34" i="10"/>
  <c r="B32" i="10"/>
  <c r="B30" i="10"/>
  <c r="B28" i="10"/>
  <c r="B26" i="10"/>
  <c r="B24" i="10"/>
  <c r="B33" i="10"/>
  <c r="B29" i="10"/>
  <c r="B25" i="10"/>
  <c r="B31" i="10"/>
  <c r="B27" i="10"/>
  <c r="B23" i="10"/>
  <c r="F36" i="10"/>
  <c r="F34" i="10"/>
  <c r="F32" i="10"/>
  <c r="F30" i="10"/>
  <c r="F28" i="10"/>
  <c r="F26" i="10"/>
  <c r="F24" i="10"/>
  <c r="F31" i="10"/>
  <c r="F27" i="10"/>
  <c r="F23" i="10"/>
  <c r="F33" i="10"/>
  <c r="F29" i="10"/>
  <c r="F25" i="10"/>
  <c r="J36" i="10"/>
  <c r="J34" i="10"/>
  <c r="J32" i="10"/>
  <c r="J30" i="10"/>
  <c r="J28" i="10"/>
  <c r="J26" i="10"/>
  <c r="J24" i="10"/>
  <c r="J29" i="10"/>
  <c r="J25" i="10"/>
  <c r="J33" i="10"/>
  <c r="J31" i="10"/>
  <c r="J27" i="10"/>
  <c r="J23" i="10"/>
  <c r="I33" i="10"/>
  <c r="I29" i="10"/>
  <c r="I25" i="10"/>
  <c r="I36" i="10"/>
  <c r="I34" i="10"/>
  <c r="I32" i="10"/>
  <c r="I30" i="10"/>
  <c r="I28" i="10"/>
  <c r="I26" i="10"/>
  <c r="I24" i="10"/>
  <c r="I31" i="10"/>
  <c r="I27" i="10"/>
  <c r="I23" i="10"/>
  <c r="C35" i="10"/>
  <c r="G35" i="10"/>
  <c r="C18" i="10"/>
  <c r="K18" i="10"/>
  <c r="I35" i="10"/>
  <c r="D18" i="10"/>
  <c r="B35" i="10"/>
  <c r="F35" i="10"/>
  <c r="J35" i="10"/>
  <c r="E18" i="10"/>
  <c r="G31" i="10"/>
  <c r="H18" i="10"/>
  <c r="B35" i="9"/>
  <c r="B18" i="9"/>
  <c r="C31" i="9"/>
  <c r="G36" i="9"/>
  <c r="G34" i="9"/>
  <c r="G32" i="9"/>
  <c r="G30" i="9"/>
  <c r="G28" i="9"/>
  <c r="G26" i="9"/>
  <c r="G25" i="9"/>
  <c r="G24" i="9"/>
  <c r="G23" i="9"/>
  <c r="G33" i="9"/>
  <c r="G29" i="9"/>
  <c r="G27" i="9"/>
  <c r="G35" i="9"/>
  <c r="F18" i="9"/>
  <c r="F31" i="9" s="1"/>
  <c r="H31" i="9"/>
  <c r="L31" i="9"/>
  <c r="L35" i="9"/>
  <c r="J18" i="9"/>
  <c r="E35" i="9"/>
  <c r="I35" i="9"/>
  <c r="G31" i="9"/>
  <c r="D18" i="9"/>
  <c r="D31" i="9" s="1"/>
  <c r="H18" i="9"/>
  <c r="H35" i="9" s="1"/>
  <c r="L18" i="9"/>
  <c r="C18" i="9"/>
  <c r="K18" i="9"/>
  <c r="E18" i="9"/>
  <c r="I18" i="9"/>
  <c r="M18" i="9"/>
  <c r="M35" i="9" s="1"/>
  <c r="J36" i="8"/>
  <c r="J32" i="8"/>
  <c r="J28" i="8"/>
  <c r="J34" i="8"/>
  <c r="J33" i="8"/>
  <c r="J30" i="8"/>
  <c r="J25" i="8"/>
  <c r="J29" i="8"/>
  <c r="J26" i="8"/>
  <c r="J27" i="8"/>
  <c r="J24" i="8"/>
  <c r="J23" i="8"/>
  <c r="Z36" i="8"/>
  <c r="Z32" i="8"/>
  <c r="Z28" i="8"/>
  <c r="Z34" i="8"/>
  <c r="Z33" i="8"/>
  <c r="Z25" i="8"/>
  <c r="Z26" i="8"/>
  <c r="Z30" i="8"/>
  <c r="Z23" i="8"/>
  <c r="Z24" i="8"/>
  <c r="Z27" i="8"/>
  <c r="Z29" i="8"/>
  <c r="AH36" i="8"/>
  <c r="AH32" i="8"/>
  <c r="AH28" i="8"/>
  <c r="AH34" i="8"/>
  <c r="AH29" i="8"/>
  <c r="AH33" i="8"/>
  <c r="AH27" i="8"/>
  <c r="AH25" i="8"/>
  <c r="AH30" i="8"/>
  <c r="AH26" i="8"/>
  <c r="AH23" i="8"/>
  <c r="AH24" i="8"/>
  <c r="Q33" i="8"/>
  <c r="Q29" i="8"/>
  <c r="Q36" i="8"/>
  <c r="Q32" i="8"/>
  <c r="Q30" i="8"/>
  <c r="Q34" i="8"/>
  <c r="Q28" i="8"/>
  <c r="Q26" i="8"/>
  <c r="Q24" i="8"/>
  <c r="Q27" i="8"/>
  <c r="Q23" i="8"/>
  <c r="Q25" i="8"/>
  <c r="AC35" i="8"/>
  <c r="W27" i="8"/>
  <c r="W34" i="8"/>
  <c r="W30" i="8"/>
  <c r="W29" i="8"/>
  <c r="W36" i="8"/>
  <c r="W28" i="8"/>
  <c r="W24" i="8"/>
  <c r="W23" i="8"/>
  <c r="W26" i="8"/>
  <c r="W32" i="8"/>
  <c r="W25" i="8"/>
  <c r="W33" i="8"/>
  <c r="AA27" i="8"/>
  <c r="AA34" i="8"/>
  <c r="AA30" i="8"/>
  <c r="AA33" i="8"/>
  <c r="AA32" i="8"/>
  <c r="AA29" i="8"/>
  <c r="AA24" i="8"/>
  <c r="AA25" i="8"/>
  <c r="AA36" i="8"/>
  <c r="AA23" i="8"/>
  <c r="AA26" i="8"/>
  <c r="AA28" i="8"/>
  <c r="F31" i="8"/>
  <c r="AD31" i="8"/>
  <c r="D34" i="8"/>
  <c r="D30" i="8"/>
  <c r="D33" i="8"/>
  <c r="D32" i="8"/>
  <c r="D27" i="8"/>
  <c r="D23" i="8"/>
  <c r="P34" i="8"/>
  <c r="P30" i="8"/>
  <c r="P33" i="8"/>
  <c r="P36" i="8"/>
  <c r="P29" i="8"/>
  <c r="P23" i="8"/>
  <c r="P26" i="8"/>
  <c r="D28" i="8"/>
  <c r="T35" i="8"/>
  <c r="J35" i="8"/>
  <c r="E18" i="8"/>
  <c r="D24" i="8"/>
  <c r="H25" i="8"/>
  <c r="Z31" i="8"/>
  <c r="I35" i="8"/>
  <c r="AG35" i="8"/>
  <c r="H34" i="8"/>
  <c r="H30" i="8"/>
  <c r="H33" i="8"/>
  <c r="H36" i="8"/>
  <c r="H28" i="8"/>
  <c r="H27" i="8"/>
  <c r="H23" i="8"/>
  <c r="L34" i="8"/>
  <c r="L30" i="8"/>
  <c r="L33" i="8"/>
  <c r="L32" i="8"/>
  <c r="L29" i="8"/>
  <c r="L28" i="8"/>
  <c r="L23" i="8"/>
  <c r="AE27" i="8"/>
  <c r="AE34" i="8"/>
  <c r="AE30" i="8"/>
  <c r="AE26" i="8"/>
  <c r="AE36" i="8"/>
  <c r="AE24" i="8"/>
  <c r="H24" i="8"/>
  <c r="L25" i="8"/>
  <c r="H31" i="8"/>
  <c r="D35" i="8"/>
  <c r="AA31" i="8"/>
  <c r="R35" i="8"/>
  <c r="AF34" i="8"/>
  <c r="AF30" i="8"/>
  <c r="AF26" i="8"/>
  <c r="AF33" i="8"/>
  <c r="AF36" i="8"/>
  <c r="AF29" i="8"/>
  <c r="AF23" i="8"/>
  <c r="T24" i="8"/>
  <c r="T36" i="8"/>
  <c r="D31" i="8"/>
  <c r="L31" i="8"/>
  <c r="T31" i="8"/>
  <c r="K35" i="8"/>
  <c r="O35" i="8"/>
  <c r="W35" i="8"/>
  <c r="AA35" i="8"/>
  <c r="AE35" i="8"/>
  <c r="B18" i="8"/>
  <c r="B35" i="8" s="1"/>
  <c r="F18" i="8"/>
  <c r="N18" i="8"/>
  <c r="N31" i="8" s="1"/>
  <c r="R18" i="8"/>
  <c r="R31" i="8" s="1"/>
  <c r="AB18" i="8"/>
  <c r="P24" i="8"/>
  <c r="AF24" i="8"/>
  <c r="D25" i="8"/>
  <c r="T25" i="8"/>
  <c r="AE25" i="8"/>
  <c r="H26" i="8"/>
  <c r="AF27" i="8"/>
  <c r="AE28" i="8"/>
  <c r="H29" i="8"/>
  <c r="AE32" i="8"/>
  <c r="J31" i="8"/>
  <c r="V31" i="8"/>
  <c r="AH31" i="8"/>
  <c r="Q35" i="8"/>
  <c r="T34" i="8"/>
  <c r="T30" i="8"/>
  <c r="T33" i="8"/>
  <c r="T32" i="8"/>
  <c r="T27" i="8"/>
  <c r="T23" i="8"/>
  <c r="P27" i="8"/>
  <c r="O31" i="8"/>
  <c r="W31" i="8"/>
  <c r="AE31" i="8"/>
  <c r="F35" i="8"/>
  <c r="V35" i="8"/>
  <c r="Z35" i="8"/>
  <c r="AH35" i="8"/>
  <c r="I18" i="8"/>
  <c r="M18" i="8"/>
  <c r="M35" i="8" s="1"/>
  <c r="V18" i="8"/>
  <c r="L26" i="8"/>
  <c r="P28" i="8"/>
  <c r="D29" i="8"/>
  <c r="D36" i="8"/>
  <c r="E31" i="8"/>
  <c r="U31" i="8"/>
  <c r="U18" i="8"/>
  <c r="Y18" i="8"/>
  <c r="AC18" i="8"/>
  <c r="AG18" i="8"/>
  <c r="H35" i="8"/>
  <c r="P35" i="8"/>
  <c r="X35" i="8"/>
  <c r="AF35" i="8"/>
  <c r="C18" i="8"/>
  <c r="G18" i="8"/>
  <c r="G35" i="8" s="1"/>
  <c r="K18" i="8"/>
  <c r="K31" i="8" s="1"/>
  <c r="O18" i="8"/>
  <c r="S18" i="8"/>
  <c r="X18" i="8"/>
  <c r="AD18" i="8"/>
  <c r="L24" i="8"/>
  <c r="P25" i="8"/>
  <c r="AF25" i="8"/>
  <c r="D26" i="8"/>
  <c r="T26" i="8"/>
  <c r="L27" i="8"/>
  <c r="AF28" i="8"/>
  <c r="T29" i="8"/>
  <c r="AE29" i="8"/>
  <c r="AG31" i="8"/>
  <c r="P32" i="8"/>
  <c r="AF32" i="8"/>
  <c r="AE33" i="8"/>
  <c r="L36" i="8"/>
  <c r="D36" i="6"/>
  <c r="D30" i="6"/>
  <c r="D26" i="6"/>
  <c r="D33" i="6"/>
  <c r="D29" i="6"/>
  <c r="D27" i="6"/>
  <c r="D25" i="6"/>
  <c r="D23" i="6"/>
  <c r="D34" i="6"/>
  <c r="D32" i="6"/>
  <c r="D28" i="6"/>
  <c r="D24" i="6"/>
  <c r="B29" i="6"/>
  <c r="B25" i="6"/>
  <c r="B36" i="6"/>
  <c r="B34" i="6"/>
  <c r="B32" i="6"/>
  <c r="B30" i="6"/>
  <c r="B28" i="6"/>
  <c r="B26" i="6"/>
  <c r="B24" i="6"/>
  <c r="B33" i="6"/>
  <c r="B31" i="6"/>
  <c r="B27" i="6"/>
  <c r="B23" i="6"/>
  <c r="F33" i="6"/>
  <c r="F31" i="6"/>
  <c r="F27" i="6"/>
  <c r="F23" i="6"/>
  <c r="F36" i="6"/>
  <c r="F34" i="6"/>
  <c r="F32" i="6"/>
  <c r="F30" i="6"/>
  <c r="F28" i="6"/>
  <c r="F26" i="6"/>
  <c r="F24" i="6"/>
  <c r="F29" i="6"/>
  <c r="F25" i="6"/>
  <c r="E31" i="6"/>
  <c r="C36" i="6"/>
  <c r="C34" i="6"/>
  <c r="C32" i="6"/>
  <c r="C30" i="6"/>
  <c r="C28" i="6"/>
  <c r="C26" i="6"/>
  <c r="C24" i="6"/>
  <c r="C33" i="6"/>
  <c r="C31" i="6"/>
  <c r="C29" i="6"/>
  <c r="C27" i="6"/>
  <c r="C25" i="6"/>
  <c r="C23" i="6"/>
  <c r="G36" i="6"/>
  <c r="G34" i="6"/>
  <c r="G32" i="6"/>
  <c r="G30" i="6"/>
  <c r="G28" i="6"/>
  <c r="G26" i="6"/>
  <c r="G24" i="6"/>
  <c r="G33" i="6"/>
  <c r="G31" i="6"/>
  <c r="G29" i="6"/>
  <c r="G27" i="6"/>
  <c r="G25" i="6"/>
  <c r="G23" i="6"/>
  <c r="B35" i="6"/>
  <c r="F35" i="6"/>
  <c r="G35" i="6"/>
  <c r="D31" i="6"/>
  <c r="E18" i="6"/>
  <c r="C35" i="6"/>
  <c r="E31" i="5"/>
  <c r="K35" i="5"/>
  <c r="C31" i="5"/>
  <c r="E35" i="5"/>
  <c r="L31" i="5"/>
  <c r="C36" i="5"/>
  <c r="C34" i="5"/>
  <c r="C32" i="5"/>
  <c r="C30" i="5"/>
  <c r="C28" i="5"/>
  <c r="C26" i="5"/>
  <c r="C24" i="5"/>
  <c r="C33" i="5"/>
  <c r="C29" i="5"/>
  <c r="C27" i="5"/>
  <c r="C25" i="5"/>
  <c r="C23" i="5"/>
  <c r="K31" i="5"/>
  <c r="B33" i="5"/>
  <c r="B27" i="5"/>
  <c r="B36" i="5"/>
  <c r="B34" i="5"/>
  <c r="B32" i="5"/>
  <c r="B30" i="5"/>
  <c r="B28" i="5"/>
  <c r="B26" i="5"/>
  <c r="B24" i="5"/>
  <c r="B29" i="5"/>
  <c r="B25" i="5"/>
  <c r="B23" i="5"/>
  <c r="F29" i="5"/>
  <c r="F23" i="5"/>
  <c r="F36" i="5"/>
  <c r="F34" i="5"/>
  <c r="F32" i="5"/>
  <c r="F30" i="5"/>
  <c r="F28" i="5"/>
  <c r="F26" i="5"/>
  <c r="F24" i="5"/>
  <c r="F33" i="5"/>
  <c r="F27" i="5"/>
  <c r="F25" i="5"/>
  <c r="D24" i="5"/>
  <c r="J26" i="5"/>
  <c r="J28" i="5"/>
  <c r="D30" i="5"/>
  <c r="J32" i="5"/>
  <c r="B35" i="5"/>
  <c r="F35" i="5"/>
  <c r="J36" i="5"/>
  <c r="G13" i="5"/>
  <c r="M13" i="5"/>
  <c r="G17" i="5"/>
  <c r="M17" i="5"/>
  <c r="E18" i="5"/>
  <c r="K18" i="5"/>
  <c r="C35" i="5"/>
  <c r="D26" i="5"/>
  <c r="D32" i="5"/>
  <c r="J34" i="5"/>
  <c r="D36" i="5"/>
  <c r="L18" i="5"/>
  <c r="D23" i="5"/>
  <c r="J23" i="5"/>
  <c r="D25" i="5"/>
  <c r="J25" i="5"/>
  <c r="D27" i="5"/>
  <c r="J27" i="5"/>
  <c r="D29" i="5"/>
  <c r="J29" i="5"/>
  <c r="D33" i="5"/>
  <c r="J33" i="5"/>
  <c r="J24" i="5"/>
  <c r="D28" i="5"/>
  <c r="B27" i="3"/>
  <c r="B36" i="3"/>
  <c r="B32" i="3"/>
  <c r="B28" i="3"/>
  <c r="B33" i="3"/>
  <c r="B29" i="3"/>
  <c r="B34" i="3"/>
  <c r="B26" i="3"/>
  <c r="B23" i="3"/>
  <c r="B24" i="3"/>
  <c r="B30" i="3"/>
  <c r="B25" i="3"/>
  <c r="F27" i="3"/>
  <c r="F36" i="3"/>
  <c r="F32" i="3"/>
  <c r="F33" i="3"/>
  <c r="F29" i="3"/>
  <c r="F26" i="3"/>
  <c r="F25" i="3"/>
  <c r="F30" i="3"/>
  <c r="F24" i="3"/>
  <c r="J27" i="3"/>
  <c r="J36" i="3"/>
  <c r="J32" i="3"/>
  <c r="J28" i="3"/>
  <c r="J33" i="3"/>
  <c r="J29" i="3"/>
  <c r="J26" i="3"/>
  <c r="J30" i="3"/>
  <c r="J23" i="3"/>
  <c r="J34" i="3"/>
  <c r="J24" i="3"/>
  <c r="J25" i="3"/>
  <c r="N27" i="3"/>
  <c r="N33" i="3"/>
  <c r="N34" i="3"/>
  <c r="M72" i="3"/>
  <c r="I34" i="3"/>
  <c r="I30" i="3"/>
  <c r="I27" i="3"/>
  <c r="I36" i="3"/>
  <c r="I32" i="3"/>
  <c r="I28" i="3"/>
  <c r="M34" i="3"/>
  <c r="M30" i="3"/>
  <c r="M27" i="3"/>
  <c r="M36" i="3"/>
  <c r="M32" i="3"/>
  <c r="M28" i="3"/>
  <c r="I24" i="3"/>
  <c r="E33" i="3"/>
  <c r="C73" i="3"/>
  <c r="C71" i="3"/>
  <c r="C70" i="3"/>
  <c r="C69" i="3"/>
  <c r="C67" i="3"/>
  <c r="C66" i="3"/>
  <c r="C65" i="3"/>
  <c r="C64" i="3"/>
  <c r="C63" i="3"/>
  <c r="C62" i="3"/>
  <c r="C61" i="3"/>
  <c r="C60" i="3"/>
  <c r="G73" i="3"/>
  <c r="G71" i="3"/>
  <c r="G70" i="3"/>
  <c r="G69" i="3"/>
  <c r="G67" i="3"/>
  <c r="G66" i="3"/>
  <c r="G65" i="3"/>
  <c r="G64" i="3"/>
  <c r="G63" i="3"/>
  <c r="G62" i="3"/>
  <c r="G61" i="3"/>
  <c r="G60" i="3"/>
  <c r="E35" i="3"/>
  <c r="I35" i="3"/>
  <c r="M35" i="3"/>
  <c r="E23" i="3"/>
  <c r="I23" i="3"/>
  <c r="M23" i="3"/>
  <c r="C25" i="3"/>
  <c r="O25" i="3"/>
  <c r="E29" i="3"/>
  <c r="I33" i="3"/>
  <c r="H68" i="3"/>
  <c r="D73" i="3"/>
  <c r="D71" i="3"/>
  <c r="D70" i="3"/>
  <c r="D69" i="3"/>
  <c r="D67" i="3"/>
  <c r="D66" i="3"/>
  <c r="D65" i="3"/>
  <c r="D64" i="3"/>
  <c r="D63" i="3"/>
  <c r="D62" i="3"/>
  <c r="D61" i="3"/>
  <c r="D60" i="3"/>
  <c r="B31" i="3"/>
  <c r="E24" i="3"/>
  <c r="M24" i="3"/>
  <c r="K73" i="3"/>
  <c r="K71" i="3"/>
  <c r="K70" i="3"/>
  <c r="K69" i="3"/>
  <c r="K67" i="3"/>
  <c r="K66" i="3"/>
  <c r="K65" i="3"/>
  <c r="K64" i="3"/>
  <c r="K63" i="3"/>
  <c r="K62" i="3"/>
  <c r="K61" i="3"/>
  <c r="K60" i="3"/>
  <c r="B35" i="3"/>
  <c r="J35" i="3"/>
  <c r="N35" i="3"/>
  <c r="C36" i="3"/>
  <c r="C32" i="3"/>
  <c r="C28" i="3"/>
  <c r="C33" i="3"/>
  <c r="C29" i="3"/>
  <c r="C34" i="3"/>
  <c r="C30" i="3"/>
  <c r="G36" i="3"/>
  <c r="G32" i="3"/>
  <c r="G28" i="3"/>
  <c r="G33" i="3"/>
  <c r="G29" i="3"/>
  <c r="G34" i="3"/>
  <c r="G30" i="3"/>
  <c r="K36" i="3"/>
  <c r="K32" i="3"/>
  <c r="K28" i="3"/>
  <c r="K33" i="3"/>
  <c r="K29" i="3"/>
  <c r="K34" i="3"/>
  <c r="K30" i="3"/>
  <c r="C24" i="3"/>
  <c r="G24" i="3"/>
  <c r="K24" i="3"/>
  <c r="O24" i="3"/>
  <c r="I26" i="3"/>
  <c r="M26" i="3"/>
  <c r="G27" i="3"/>
  <c r="I29" i="3"/>
  <c r="K31" i="3"/>
  <c r="M33" i="3"/>
  <c r="E55" i="3"/>
  <c r="E72" i="3" s="1"/>
  <c r="I55" i="3"/>
  <c r="I68" i="3" s="1"/>
  <c r="M55" i="3"/>
  <c r="C72" i="3"/>
  <c r="G72" i="3"/>
  <c r="K72" i="3"/>
  <c r="H73" i="3"/>
  <c r="H71" i="3"/>
  <c r="H70" i="3"/>
  <c r="H69" i="3"/>
  <c r="H67" i="3"/>
  <c r="H66" i="3"/>
  <c r="H65" i="3"/>
  <c r="H64" i="3"/>
  <c r="H63" i="3"/>
  <c r="H62" i="3"/>
  <c r="H61" i="3"/>
  <c r="H60" i="3"/>
  <c r="F31" i="3"/>
  <c r="J31" i="3"/>
  <c r="E34" i="3"/>
  <c r="E30" i="3"/>
  <c r="E27" i="3"/>
  <c r="E36" i="3"/>
  <c r="E32" i="3"/>
  <c r="E28" i="3"/>
  <c r="F35" i="3"/>
  <c r="O36" i="3"/>
  <c r="O32" i="3"/>
  <c r="O28" i="3"/>
  <c r="O33" i="3"/>
  <c r="O29" i="3"/>
  <c r="O34" i="3"/>
  <c r="O30" i="3"/>
  <c r="E31" i="3"/>
  <c r="I31" i="3"/>
  <c r="M31" i="3"/>
  <c r="D18" i="3"/>
  <c r="H18" i="3"/>
  <c r="H31" i="3" s="1"/>
  <c r="L18" i="3"/>
  <c r="L35" i="3" s="1"/>
  <c r="C23" i="3"/>
  <c r="G23" i="3"/>
  <c r="K23" i="3"/>
  <c r="O23" i="3"/>
  <c r="E25" i="3"/>
  <c r="I25" i="3"/>
  <c r="M25" i="3"/>
  <c r="K27" i="3"/>
  <c r="M29" i="3"/>
  <c r="B73" i="3"/>
  <c r="B71" i="3"/>
  <c r="B70" i="3"/>
  <c r="B69" i="3"/>
  <c r="B67" i="3"/>
  <c r="B66" i="3"/>
  <c r="B65" i="3"/>
  <c r="B64" i="3"/>
  <c r="B63" i="3"/>
  <c r="B62" i="3"/>
  <c r="B61" i="3"/>
  <c r="B60" i="3"/>
  <c r="F73" i="3"/>
  <c r="F71" i="3"/>
  <c r="F70" i="3"/>
  <c r="F69" i="3"/>
  <c r="F67" i="3"/>
  <c r="F66" i="3"/>
  <c r="F65" i="3"/>
  <c r="F64" i="3"/>
  <c r="F63" i="3"/>
  <c r="F62" i="3"/>
  <c r="F61" i="3"/>
  <c r="F60" i="3"/>
  <c r="J73" i="3"/>
  <c r="J71" i="3"/>
  <c r="J70" i="3"/>
  <c r="J69" i="3"/>
  <c r="J67" i="3"/>
  <c r="J66" i="3"/>
  <c r="J65" i="3"/>
  <c r="J64" i="3"/>
  <c r="J63" i="3"/>
  <c r="J62" i="3"/>
  <c r="J61" i="3"/>
  <c r="J60" i="3"/>
  <c r="D72" i="3"/>
  <c r="H72" i="3"/>
  <c r="L73" i="3"/>
  <c r="L71" i="3"/>
  <c r="L70" i="3"/>
  <c r="L69" i="3"/>
  <c r="L67" i="3"/>
  <c r="L66" i="3"/>
  <c r="L65" i="3"/>
  <c r="L64" i="3"/>
  <c r="L63" i="3"/>
  <c r="L62" i="3"/>
  <c r="L61" i="3"/>
  <c r="L60" i="3"/>
  <c r="B68" i="3"/>
  <c r="F68" i="3"/>
  <c r="J68" i="3"/>
  <c r="C68" i="3"/>
  <c r="G68" i="3"/>
  <c r="K68" i="3"/>
  <c r="N24" i="3" l="1"/>
  <c r="N26" i="3"/>
  <c r="N28" i="3"/>
  <c r="F34" i="3"/>
  <c r="F23" i="3"/>
  <c r="L31" i="3"/>
  <c r="H35" i="3"/>
  <c r="N25" i="3"/>
  <c r="N30" i="3"/>
  <c r="N32" i="3"/>
  <c r="N31" i="3"/>
  <c r="N23" i="3"/>
  <c r="N29" i="3"/>
  <c r="C27" i="3"/>
  <c r="C26" i="3"/>
  <c r="K32" i="10"/>
  <c r="K28" i="10"/>
  <c r="K24" i="10"/>
  <c r="K33" i="10"/>
  <c r="K29" i="10"/>
  <c r="K27" i="10"/>
  <c r="K25" i="10"/>
  <c r="K23" i="10"/>
  <c r="K36" i="10"/>
  <c r="K34" i="10"/>
  <c r="K30" i="10"/>
  <c r="K26" i="10"/>
  <c r="C32" i="10"/>
  <c r="C28" i="10"/>
  <c r="C24" i="10"/>
  <c r="C33" i="10"/>
  <c r="C29" i="10"/>
  <c r="C27" i="10"/>
  <c r="C25" i="10"/>
  <c r="C23" i="10"/>
  <c r="C36" i="10"/>
  <c r="C34" i="10"/>
  <c r="C30" i="10"/>
  <c r="C26" i="10"/>
  <c r="K31" i="10"/>
  <c r="H33" i="10"/>
  <c r="H29" i="10"/>
  <c r="H27" i="10"/>
  <c r="H25" i="10"/>
  <c r="H23" i="10"/>
  <c r="H30" i="10"/>
  <c r="H26" i="10"/>
  <c r="H36" i="10"/>
  <c r="H34" i="10"/>
  <c r="H32" i="10"/>
  <c r="H28" i="10"/>
  <c r="H24" i="10"/>
  <c r="E31" i="10"/>
  <c r="E27" i="10"/>
  <c r="E23" i="10"/>
  <c r="E36" i="10"/>
  <c r="E34" i="10"/>
  <c r="E32" i="10"/>
  <c r="E30" i="10"/>
  <c r="E28" i="10"/>
  <c r="E26" i="10"/>
  <c r="E24" i="10"/>
  <c r="E33" i="10"/>
  <c r="E29" i="10"/>
  <c r="E25" i="10"/>
  <c r="D33" i="10"/>
  <c r="D29" i="10"/>
  <c r="D27" i="10"/>
  <c r="D25" i="10"/>
  <c r="D23" i="10"/>
  <c r="D36" i="10"/>
  <c r="D34" i="10"/>
  <c r="D32" i="10"/>
  <c r="D28" i="10"/>
  <c r="D24" i="10"/>
  <c r="D30" i="10"/>
  <c r="D26" i="10"/>
  <c r="K35" i="10"/>
  <c r="H35" i="10"/>
  <c r="H31" i="10"/>
  <c r="C31" i="10"/>
  <c r="D31" i="10"/>
  <c r="D35" i="10"/>
  <c r="K33" i="9"/>
  <c r="K29" i="9"/>
  <c r="K27" i="9"/>
  <c r="K25" i="9"/>
  <c r="K24" i="9"/>
  <c r="K23" i="9"/>
  <c r="K36" i="9"/>
  <c r="K34" i="9"/>
  <c r="K32" i="9"/>
  <c r="K30" i="9"/>
  <c r="K28" i="9"/>
  <c r="K26" i="9"/>
  <c r="J36" i="9"/>
  <c r="J34" i="9"/>
  <c r="J33" i="9"/>
  <c r="J30" i="9"/>
  <c r="J25" i="9"/>
  <c r="J27" i="9"/>
  <c r="J26" i="9"/>
  <c r="J32" i="9"/>
  <c r="J28" i="9"/>
  <c r="J23" i="9"/>
  <c r="J29" i="9"/>
  <c r="J24" i="9"/>
  <c r="K35" i="9"/>
  <c r="C33" i="9"/>
  <c r="C29" i="9"/>
  <c r="C27" i="9"/>
  <c r="C26" i="9"/>
  <c r="C25" i="9"/>
  <c r="C24" i="9"/>
  <c r="C23" i="9"/>
  <c r="C36" i="9"/>
  <c r="C34" i="9"/>
  <c r="C32" i="9"/>
  <c r="C30" i="9"/>
  <c r="C28" i="9"/>
  <c r="M31" i="9"/>
  <c r="J31" i="9"/>
  <c r="I36" i="9"/>
  <c r="I34" i="9"/>
  <c r="I33" i="9"/>
  <c r="I32" i="9"/>
  <c r="I30" i="9"/>
  <c r="I29" i="9"/>
  <c r="I28" i="9"/>
  <c r="I27" i="9"/>
  <c r="I26" i="9"/>
  <c r="I25" i="9"/>
  <c r="I24" i="9"/>
  <c r="I23" i="9"/>
  <c r="L36" i="9"/>
  <c r="L34" i="9"/>
  <c r="L33" i="9"/>
  <c r="L32" i="9"/>
  <c r="L30" i="9"/>
  <c r="L29" i="9"/>
  <c r="L28" i="9"/>
  <c r="L27" i="9"/>
  <c r="L26" i="9"/>
  <c r="L25" i="9"/>
  <c r="L24" i="9"/>
  <c r="L23" i="9"/>
  <c r="I31" i="9"/>
  <c r="C35" i="9"/>
  <c r="J35" i="9"/>
  <c r="D36" i="9"/>
  <c r="D34" i="9"/>
  <c r="D33" i="9"/>
  <c r="D32" i="9"/>
  <c r="D30" i="9"/>
  <c r="D29" i="9"/>
  <c r="D28" i="9"/>
  <c r="D27" i="9"/>
  <c r="D26" i="9"/>
  <c r="D25" i="9"/>
  <c r="D24" i="9"/>
  <c r="D23" i="9"/>
  <c r="M36" i="9"/>
  <c r="M34" i="9"/>
  <c r="M33" i="9"/>
  <c r="M32" i="9"/>
  <c r="M30" i="9"/>
  <c r="M29" i="9"/>
  <c r="M28" i="9"/>
  <c r="M27" i="9"/>
  <c r="M26" i="9"/>
  <c r="M25" i="9"/>
  <c r="M24" i="9"/>
  <c r="M23" i="9"/>
  <c r="B36" i="9"/>
  <c r="B34" i="9"/>
  <c r="B32" i="9"/>
  <c r="B28" i="9"/>
  <c r="B23" i="9"/>
  <c r="B33" i="9"/>
  <c r="B29" i="9"/>
  <c r="B24" i="9"/>
  <c r="B30" i="9"/>
  <c r="B25" i="9"/>
  <c r="B27" i="9"/>
  <c r="B26" i="9"/>
  <c r="E36" i="9"/>
  <c r="E34" i="9"/>
  <c r="E33" i="9"/>
  <c r="E32" i="9"/>
  <c r="E30" i="9"/>
  <c r="E29" i="9"/>
  <c r="E28" i="9"/>
  <c r="E27" i="9"/>
  <c r="E26" i="9"/>
  <c r="E25" i="9"/>
  <c r="E24" i="9"/>
  <c r="E23" i="9"/>
  <c r="H36" i="9"/>
  <c r="H34" i="9"/>
  <c r="H33" i="9"/>
  <c r="H32" i="9"/>
  <c r="H30" i="9"/>
  <c r="H29" i="9"/>
  <c r="H28" i="9"/>
  <c r="H27" i="9"/>
  <c r="H26" i="9"/>
  <c r="H25" i="9"/>
  <c r="H24" i="9"/>
  <c r="H23" i="9"/>
  <c r="E31" i="9"/>
  <c r="D35" i="9"/>
  <c r="F36" i="9"/>
  <c r="F34" i="9"/>
  <c r="F33" i="9"/>
  <c r="F29" i="9"/>
  <c r="F24" i="9"/>
  <c r="F30" i="9"/>
  <c r="F25" i="9"/>
  <c r="F27" i="9"/>
  <c r="F26" i="9"/>
  <c r="F32" i="9"/>
  <c r="F28" i="9"/>
  <c r="F23" i="9"/>
  <c r="K31" i="9"/>
  <c r="F35" i="9"/>
  <c r="B31" i="9"/>
  <c r="S27" i="8"/>
  <c r="S34" i="8"/>
  <c r="S33" i="8"/>
  <c r="S28" i="8"/>
  <c r="S32" i="8"/>
  <c r="S24" i="8"/>
  <c r="S30" i="8"/>
  <c r="S23" i="8"/>
  <c r="S29" i="8"/>
  <c r="S26" i="8"/>
  <c r="S36" i="8"/>
  <c r="S25" i="8"/>
  <c r="O27" i="8"/>
  <c r="O34" i="8"/>
  <c r="O36" i="8"/>
  <c r="O30" i="8"/>
  <c r="O24" i="8"/>
  <c r="O33" i="8"/>
  <c r="O26" i="8"/>
  <c r="O23" i="8"/>
  <c r="O28" i="8"/>
  <c r="O32" i="8"/>
  <c r="O25" i="8"/>
  <c r="O29" i="8"/>
  <c r="AG33" i="8"/>
  <c r="AG29" i="8"/>
  <c r="AG36" i="8"/>
  <c r="AG32" i="8"/>
  <c r="AG34" i="8"/>
  <c r="AG28" i="8"/>
  <c r="AG27" i="8"/>
  <c r="AG24" i="8"/>
  <c r="AG30" i="8"/>
  <c r="AG26" i="8"/>
  <c r="AG23" i="8"/>
  <c r="AG25" i="8"/>
  <c r="U33" i="8"/>
  <c r="U29" i="8"/>
  <c r="U36" i="8"/>
  <c r="U32" i="8"/>
  <c r="U30" i="8"/>
  <c r="U26" i="8"/>
  <c r="U28" i="8"/>
  <c r="U25" i="8"/>
  <c r="U27" i="8"/>
  <c r="U24" i="8"/>
  <c r="U34" i="8"/>
  <c r="U23" i="8"/>
  <c r="V36" i="8"/>
  <c r="V32" i="8"/>
  <c r="V28" i="8"/>
  <c r="V30" i="8"/>
  <c r="V29" i="8"/>
  <c r="V25" i="8"/>
  <c r="V27" i="8"/>
  <c r="V24" i="8"/>
  <c r="V26" i="8"/>
  <c r="V23" i="8"/>
  <c r="V34" i="8"/>
  <c r="V33" i="8"/>
  <c r="F36" i="8"/>
  <c r="F32" i="8"/>
  <c r="F28" i="8"/>
  <c r="F30" i="8"/>
  <c r="F29" i="8"/>
  <c r="F25" i="8"/>
  <c r="F24" i="8"/>
  <c r="F26" i="8"/>
  <c r="F23" i="8"/>
  <c r="F33" i="8"/>
  <c r="F34" i="8"/>
  <c r="F27" i="8"/>
  <c r="U35" i="8"/>
  <c r="Y33" i="8"/>
  <c r="Y29" i="8"/>
  <c r="Y36" i="8"/>
  <c r="Y32" i="8"/>
  <c r="Y27" i="8"/>
  <c r="Y34" i="8"/>
  <c r="Y26" i="8"/>
  <c r="Y31" i="8"/>
  <c r="Y24" i="8"/>
  <c r="Y25" i="8"/>
  <c r="Y28" i="8"/>
  <c r="Y23" i="8"/>
  <c r="Y30" i="8"/>
  <c r="AD36" i="8"/>
  <c r="AD32" i="8"/>
  <c r="AD28" i="8"/>
  <c r="AD30" i="8"/>
  <c r="AD27" i="8"/>
  <c r="AD26" i="8"/>
  <c r="AD25" i="8"/>
  <c r="AD34" i="8"/>
  <c r="AD33" i="8"/>
  <c r="AD29" i="8"/>
  <c r="AD24" i="8"/>
  <c r="AD23" i="8"/>
  <c r="AB34" i="8"/>
  <c r="AB30" i="8"/>
  <c r="AB26" i="8"/>
  <c r="AB33" i="8"/>
  <c r="AB32" i="8"/>
  <c r="AB29" i="8"/>
  <c r="AB28" i="8"/>
  <c r="AB23" i="8"/>
  <c r="AB36" i="8"/>
  <c r="AB24" i="8"/>
  <c r="AB27" i="8"/>
  <c r="AB25" i="8"/>
  <c r="B36" i="8"/>
  <c r="B32" i="8"/>
  <c r="B28" i="8"/>
  <c r="B34" i="8"/>
  <c r="B29" i="8"/>
  <c r="B33" i="8"/>
  <c r="B27" i="8"/>
  <c r="B25" i="8"/>
  <c r="B23" i="8"/>
  <c r="B24" i="8"/>
  <c r="B30" i="8"/>
  <c r="B26" i="8"/>
  <c r="S35" i="8"/>
  <c r="E33" i="8"/>
  <c r="E29" i="8"/>
  <c r="E36" i="8"/>
  <c r="E32" i="8"/>
  <c r="E30" i="8"/>
  <c r="E26" i="8"/>
  <c r="E25" i="8"/>
  <c r="E23" i="8"/>
  <c r="E34" i="8"/>
  <c r="E24" i="8"/>
  <c r="E28" i="8"/>
  <c r="E27" i="8"/>
  <c r="S31" i="8"/>
  <c r="C27" i="8"/>
  <c r="C34" i="8"/>
  <c r="C33" i="8"/>
  <c r="C28" i="8"/>
  <c r="C32" i="8"/>
  <c r="C24" i="8"/>
  <c r="C30" i="8"/>
  <c r="C25" i="8"/>
  <c r="C36" i="8"/>
  <c r="C23" i="8"/>
  <c r="C26" i="8"/>
  <c r="C29" i="8"/>
  <c r="C31" i="8"/>
  <c r="N36" i="8"/>
  <c r="N32" i="8"/>
  <c r="N28" i="8"/>
  <c r="N27" i="8"/>
  <c r="N25" i="8"/>
  <c r="N34" i="8"/>
  <c r="N29" i="8"/>
  <c r="N33" i="8"/>
  <c r="N26" i="8"/>
  <c r="N23" i="8"/>
  <c r="N30" i="8"/>
  <c r="N24" i="8"/>
  <c r="K27" i="8"/>
  <c r="K34" i="8"/>
  <c r="K33" i="8"/>
  <c r="K30" i="8"/>
  <c r="K32" i="8"/>
  <c r="K29" i="8"/>
  <c r="K24" i="8"/>
  <c r="K28" i="8"/>
  <c r="K25" i="8"/>
  <c r="K36" i="8"/>
  <c r="K23" i="8"/>
  <c r="K26" i="8"/>
  <c r="AC33" i="8"/>
  <c r="AC29" i="8"/>
  <c r="AC36" i="8"/>
  <c r="AC32" i="8"/>
  <c r="AC28" i="8"/>
  <c r="AC30" i="8"/>
  <c r="AC27" i="8"/>
  <c r="AC23" i="8"/>
  <c r="AC26" i="8"/>
  <c r="AC25" i="8"/>
  <c r="AC34" i="8"/>
  <c r="AC24" i="8"/>
  <c r="M33" i="8"/>
  <c r="M29" i="8"/>
  <c r="M36" i="8"/>
  <c r="M32" i="8"/>
  <c r="M28" i="8"/>
  <c r="M27" i="8"/>
  <c r="M26" i="8"/>
  <c r="M23" i="8"/>
  <c r="M25" i="8"/>
  <c r="M30" i="8"/>
  <c r="M34" i="8"/>
  <c r="M24" i="8"/>
  <c r="C35" i="8"/>
  <c r="X34" i="8"/>
  <c r="X30" i="8"/>
  <c r="X33" i="8"/>
  <c r="X36" i="8"/>
  <c r="X28" i="8"/>
  <c r="X27" i="8"/>
  <c r="X23" i="8"/>
  <c r="X25" i="8"/>
  <c r="X31" i="8"/>
  <c r="X26" i="8"/>
  <c r="X24" i="8"/>
  <c r="X32" i="8"/>
  <c r="X29" i="8"/>
  <c r="G27" i="8"/>
  <c r="G34" i="8"/>
  <c r="G29" i="8"/>
  <c r="G36" i="8"/>
  <c r="G28" i="8"/>
  <c r="G24" i="8"/>
  <c r="G23" i="8"/>
  <c r="G26" i="8"/>
  <c r="G25" i="8"/>
  <c r="G30" i="8"/>
  <c r="G33" i="8"/>
  <c r="G32" i="8"/>
  <c r="AC31" i="8"/>
  <c r="M31" i="8"/>
  <c r="I33" i="8"/>
  <c r="I29" i="8"/>
  <c r="I36" i="8"/>
  <c r="I32" i="8"/>
  <c r="I27" i="8"/>
  <c r="I34" i="8"/>
  <c r="I26" i="8"/>
  <c r="I30" i="8"/>
  <c r="I24" i="8"/>
  <c r="I28" i="8"/>
  <c r="I25" i="8"/>
  <c r="I31" i="8"/>
  <c r="I23" i="8"/>
  <c r="N35" i="8"/>
  <c r="R36" i="8"/>
  <c r="R32" i="8"/>
  <c r="R28" i="8"/>
  <c r="R34" i="8"/>
  <c r="R29" i="8"/>
  <c r="R33" i="8"/>
  <c r="R27" i="8"/>
  <c r="R25" i="8"/>
  <c r="R23" i="8"/>
  <c r="R24" i="8"/>
  <c r="R30" i="8"/>
  <c r="R26" i="8"/>
  <c r="AB31" i="8"/>
  <c r="B31" i="8"/>
  <c r="AD35" i="8"/>
  <c r="G31" i="8"/>
  <c r="Y35" i="8"/>
  <c r="AB35" i="8"/>
  <c r="E35" i="8"/>
  <c r="E33" i="6"/>
  <c r="E29" i="6"/>
  <c r="E27" i="6"/>
  <c r="E25" i="6"/>
  <c r="E23" i="6"/>
  <c r="E36" i="6"/>
  <c r="E34" i="6"/>
  <c r="E32" i="6"/>
  <c r="E30" i="6"/>
  <c r="E28" i="6"/>
  <c r="E26" i="6"/>
  <c r="E24" i="6"/>
  <c r="E35" i="6"/>
  <c r="E33" i="5"/>
  <c r="E29" i="5"/>
  <c r="E27" i="5"/>
  <c r="E25" i="5"/>
  <c r="E23" i="5"/>
  <c r="E36" i="5"/>
  <c r="E34" i="5"/>
  <c r="E32" i="5"/>
  <c r="E30" i="5"/>
  <c r="E28" i="5"/>
  <c r="E26" i="5"/>
  <c r="E24" i="5"/>
  <c r="G18" i="5"/>
  <c r="G35" i="5"/>
  <c r="K33" i="5"/>
  <c r="K29" i="5"/>
  <c r="K27" i="5"/>
  <c r="K25" i="5"/>
  <c r="K23" i="5"/>
  <c r="K36" i="5"/>
  <c r="K34" i="5"/>
  <c r="K32" i="5"/>
  <c r="K30" i="5"/>
  <c r="K28" i="5"/>
  <c r="K26" i="5"/>
  <c r="K24" i="5"/>
  <c r="L25" i="5"/>
  <c r="L36" i="5"/>
  <c r="L34" i="5"/>
  <c r="L32" i="5"/>
  <c r="L30" i="5"/>
  <c r="L28" i="5"/>
  <c r="L26" i="5"/>
  <c r="L24" i="5"/>
  <c r="L29" i="5"/>
  <c r="L27" i="5"/>
  <c r="L23" i="5"/>
  <c r="L33" i="5"/>
  <c r="M18" i="5"/>
  <c r="M35" i="5"/>
  <c r="L35" i="5"/>
  <c r="L33" i="3"/>
  <c r="L29" i="3"/>
  <c r="L34" i="3"/>
  <c r="L30" i="3"/>
  <c r="L27" i="3"/>
  <c r="L28" i="3"/>
  <c r="L24" i="3"/>
  <c r="L32" i="3"/>
  <c r="L25" i="3"/>
  <c r="L36" i="3"/>
  <c r="L26" i="3"/>
  <c r="L23" i="3"/>
  <c r="E71" i="3"/>
  <c r="E67" i="3"/>
  <c r="E63" i="3"/>
  <c r="E64" i="3"/>
  <c r="E60" i="3"/>
  <c r="E73" i="3"/>
  <c r="E69" i="3"/>
  <c r="E65" i="3"/>
  <c r="E61" i="3"/>
  <c r="E70" i="3"/>
  <c r="E66" i="3"/>
  <c r="E62" i="3"/>
  <c r="I64" i="3"/>
  <c r="I60" i="3"/>
  <c r="I73" i="3"/>
  <c r="I69" i="3"/>
  <c r="I65" i="3"/>
  <c r="I61" i="3"/>
  <c r="I70" i="3"/>
  <c r="I66" i="3"/>
  <c r="I62" i="3"/>
  <c r="I71" i="3"/>
  <c r="I67" i="3"/>
  <c r="I63" i="3"/>
  <c r="H33" i="3"/>
  <c r="H29" i="3"/>
  <c r="H34" i="3"/>
  <c r="H30" i="3"/>
  <c r="H27" i="3"/>
  <c r="H24" i="3"/>
  <c r="H28" i="3"/>
  <c r="H25" i="3"/>
  <c r="H23" i="3"/>
  <c r="H32" i="3"/>
  <c r="H26" i="3"/>
  <c r="H36" i="3"/>
  <c r="D33" i="3"/>
  <c r="D29" i="3"/>
  <c r="D34" i="3"/>
  <c r="D30" i="3"/>
  <c r="D27" i="3"/>
  <c r="D36" i="3"/>
  <c r="D24" i="3"/>
  <c r="D25" i="3"/>
  <c r="D28" i="3"/>
  <c r="D26" i="3"/>
  <c r="D32" i="3"/>
  <c r="D23" i="3"/>
  <c r="D31" i="3"/>
  <c r="D35" i="3"/>
  <c r="E68" i="3"/>
  <c r="M73" i="3"/>
  <c r="M69" i="3"/>
  <c r="M65" i="3"/>
  <c r="M61" i="3"/>
  <c r="M70" i="3"/>
  <c r="M66" i="3"/>
  <c r="M62" i="3"/>
  <c r="M71" i="3"/>
  <c r="M67" i="3"/>
  <c r="M63" i="3"/>
  <c r="M68" i="3"/>
  <c r="M64" i="3"/>
  <c r="M60" i="3"/>
  <c r="I72" i="3"/>
  <c r="G36" i="5" l="1"/>
  <c r="G23" i="5"/>
  <c r="G25" i="5"/>
  <c r="G26" i="5"/>
  <c r="G33" i="5"/>
  <c r="G34" i="5"/>
  <c r="G24" i="5"/>
  <c r="G27" i="5"/>
  <c r="G29" i="5"/>
  <c r="G28" i="5"/>
  <c r="G32" i="5"/>
  <c r="G30" i="5"/>
  <c r="G31" i="5"/>
  <c r="M36" i="5"/>
  <c r="M24" i="5"/>
  <c r="M23" i="5"/>
  <c r="M27" i="5"/>
  <c r="M34" i="5"/>
  <c r="M30" i="5"/>
  <c r="M33" i="5"/>
  <c r="M29" i="5"/>
  <c r="M28" i="5"/>
  <c r="M25" i="5"/>
  <c r="M32" i="5"/>
  <c r="M26" i="5"/>
  <c r="M31" i="5"/>
  <c r="D42" i="16" l="1"/>
  <c r="D33" i="16"/>
  <c r="D32" i="16"/>
  <c r="C14" i="15" l="1"/>
  <c r="E44" i="16" l="1"/>
  <c r="E42" i="16"/>
  <c r="E35" i="16" l="1"/>
  <c r="E32" i="16"/>
  <c r="E33" i="16"/>
  <c r="E34" i="16"/>
  <c r="E36" i="16"/>
  <c r="E37" i="16"/>
  <c r="E38" i="16"/>
  <c r="B14" i="15" l="1"/>
  <c r="E46" i="16" l="1"/>
  <c r="E43" i="16"/>
  <c r="E41" i="16"/>
  <c r="D41" i="16"/>
  <c r="E40" i="16"/>
  <c r="D40" i="16"/>
  <c r="E39" i="16"/>
  <c r="D39" i="16"/>
  <c r="D38" i="16"/>
  <c r="D37" i="16"/>
  <c r="D36" i="16"/>
  <c r="D35" i="16"/>
  <c r="D34" i="16"/>
  <c r="D13" i="15"/>
  <c r="D12" i="15"/>
  <c r="D11" i="15"/>
  <c r="D10" i="15"/>
  <c r="D9" i="15"/>
  <c r="D8" i="15"/>
  <c r="D7" i="15"/>
  <c r="D6" i="15"/>
  <c r="D5" i="15"/>
  <c r="D14" i="15" l="1"/>
</calcChain>
</file>

<file path=xl/sharedStrings.xml><?xml version="1.0" encoding="utf-8"?>
<sst xmlns="http://schemas.openxmlformats.org/spreadsheetml/2006/main" count="1603" uniqueCount="559">
  <si>
    <t>SIGLA</t>
  </si>
  <si>
    <t>Razon Social</t>
  </si>
  <si>
    <t>DESIGNADOR</t>
  </si>
  <si>
    <t>COSTOS TOTALES</t>
  </si>
  <si>
    <t>0AC</t>
  </si>
  <si>
    <t>AEROESTUDIOS SOCIEDAD ANONIMA "AEROESTUDIOS S.A."</t>
  </si>
  <si>
    <t>TE</t>
  </si>
  <si>
    <t>C206</t>
  </si>
  <si>
    <t>0BH</t>
  </si>
  <si>
    <t>COMPAÑIA AEROAGRICOLA DE LOS LLANOS S.A.S. AGILL S.A.S. (ANTES COMPAÑIA AEROAGRICOLA GIRARDOT LTDA. AGIL LTDA.)</t>
  </si>
  <si>
    <t>AG</t>
  </si>
  <si>
    <t>C188</t>
  </si>
  <si>
    <t>PA25</t>
  </si>
  <si>
    <t>0BR</t>
  </si>
  <si>
    <t>COMPAÑIA AEROFUMIGACIONES CALIMA S.A.S. CALIMA S.A.S.</t>
  </si>
  <si>
    <t>SS2T</t>
  </si>
  <si>
    <t>0BT</t>
  </si>
  <si>
    <t>COMPAÑÍA AERO AGRÍCOLA INTEGRAL S.A.S. CAAISA</t>
  </si>
  <si>
    <t>M18</t>
  </si>
  <si>
    <t>AT3P</t>
  </si>
  <si>
    <t>0CJ</t>
  </si>
  <si>
    <t>FARI LTDA. FUMIGACIONES AEREAS DEL ARIARI</t>
  </si>
  <si>
    <t>0CK</t>
  </si>
  <si>
    <t>FUMIGACION AEREA DEL ORIENTE S.A.S FARO</t>
  </si>
  <si>
    <t>C172</t>
  </si>
  <si>
    <t>0CP</t>
  </si>
  <si>
    <t>SERVICIOS AGRICOLAS FIBA S.A.S.</t>
  </si>
  <si>
    <t>PA34</t>
  </si>
  <si>
    <t>0CR</t>
  </si>
  <si>
    <t>SERVICIOS DE FUMIGACION AEREA GARAY S.A.S. FUMIGARAY  S.A.S.</t>
  </si>
  <si>
    <t>0CT</t>
  </si>
  <si>
    <t>FUMIGACIONES AEREAS DEL NORTE S.A.S.</t>
  </si>
  <si>
    <t>PA31</t>
  </si>
  <si>
    <t>0DA</t>
  </si>
  <si>
    <t>SERVICIO AÉREO DE FUMIGACIÓN COLOMBIANA LTDA. "SAFUCO"</t>
  </si>
  <si>
    <t>0DL</t>
  </si>
  <si>
    <t>FUMIVILLA LTDA FUMIGACIONES AEREAS DE VILLANUEVA  LIMITADA</t>
  </si>
  <si>
    <t>0DM</t>
  </si>
  <si>
    <t>SERVICIO DE FUMIGACIÓN AÉREA DEL CASANARE SFA LTDA</t>
  </si>
  <si>
    <t>0DP</t>
  </si>
  <si>
    <t>COMERCIALIZADORA ECO LIMITADA</t>
  </si>
  <si>
    <t>0DQ</t>
  </si>
  <si>
    <t>AMA LTDA. AVIONES Y MAQUINARIAS AGRICOLAS</t>
  </si>
  <si>
    <t>0DR</t>
  </si>
  <si>
    <t>SERVICIO AÉREO DEL ORIENTE S.A.S. "SAO S.A.S."</t>
  </si>
  <si>
    <t>0DT</t>
  </si>
  <si>
    <t>SERVICIOS AEROAGRICOLAS DEL CASANARE S.A.S. - SAAC S.A.S.</t>
  </si>
  <si>
    <t>0DU</t>
  </si>
  <si>
    <t>ASPERSIONES TECNICAS DEL CAMPO LIMITADA AEROTEC LTDA.</t>
  </si>
  <si>
    <t>0DW</t>
  </si>
  <si>
    <t>QUIMBAYA EXPLORACION Y RECURSOS GEOMATICOS S.A.S. QUERGEO S.A.S.</t>
  </si>
  <si>
    <t>AF</t>
  </si>
  <si>
    <t>C182</t>
  </si>
  <si>
    <t>0DX</t>
  </si>
  <si>
    <t>TRABAJOS AEREOS ESPECIALES AVIACION AGRICOLA S.A.S. TAES S.A.S.</t>
  </si>
  <si>
    <t>0DY</t>
  </si>
  <si>
    <t>COMPAÑIA COLOMBIANA DE AEROSERVICIOS C.C.A. LTDA.</t>
  </si>
  <si>
    <t>0DZ</t>
  </si>
  <si>
    <t>FUNDACION CARDIOVASCULAR DE COLOMBIA</t>
  </si>
  <si>
    <t>AB</t>
  </si>
  <si>
    <t>LJ31</t>
  </si>
  <si>
    <t>0EG</t>
  </si>
  <si>
    <t>VANNET S.A.S.</t>
  </si>
  <si>
    <t>C402</t>
  </si>
  <si>
    <t>0EM</t>
  </si>
  <si>
    <t>C180</t>
  </si>
  <si>
    <t>1AE</t>
  </si>
  <si>
    <t>AERO APOYO LTDA. TRANSPORTE AEREO DE APOYO PETROLERO</t>
  </si>
  <si>
    <t>TA</t>
  </si>
  <si>
    <t>1AM</t>
  </si>
  <si>
    <t>AEROTAXI DEL ORIENTE COLOMBIANO AEROCOL S.A.S</t>
  </si>
  <si>
    <t>1AS</t>
  </si>
  <si>
    <t>TAXI AEREO DEL ALTO MENEGUA LTDA.-AEROMENEGUA LTDA-</t>
  </si>
  <si>
    <t>1BB</t>
  </si>
  <si>
    <t>AEROLINEAS DEL LLANO S.A.S. - ALLAS S.A.S.</t>
  </si>
  <si>
    <t>PA32</t>
  </si>
  <si>
    <t>PA28</t>
  </si>
  <si>
    <t>DC3</t>
  </si>
  <si>
    <t>1BE</t>
  </si>
  <si>
    <t>AEROTAXI DEL UPIA S.A.S.  AERUPIA S.A.S.</t>
  </si>
  <si>
    <t>C210</t>
  </si>
  <si>
    <t>BN2P</t>
  </si>
  <si>
    <t>1BO</t>
  </si>
  <si>
    <t>COMPAÑIA DE VUELO DE HELICOPTEROS COMERCIALES S.A.S. HELIFLY S.A.S.</t>
  </si>
  <si>
    <t>B06</t>
  </si>
  <si>
    <t>1BR</t>
  </si>
  <si>
    <t>AEROLINEAS LLANERAS ARALL LTDA.</t>
  </si>
  <si>
    <t>1CG</t>
  </si>
  <si>
    <t>AVIONES DEL CESAR S.A.S.</t>
  </si>
  <si>
    <t>H500</t>
  </si>
  <si>
    <t>1CV</t>
  </si>
  <si>
    <t>HELISERVICE LTDA</t>
  </si>
  <si>
    <t>1CW</t>
  </si>
  <si>
    <t>VERTICAL DE AVIACION S.A.S.</t>
  </si>
  <si>
    <t>MI8</t>
  </si>
  <si>
    <t>1DF</t>
  </si>
  <si>
    <t>LINEAS AEREAS DEL NORTE DE SANTANDER S.A.S. LANS S.A.S.</t>
  </si>
  <si>
    <t>C90A</t>
  </si>
  <si>
    <t>C208</t>
  </si>
  <si>
    <t>AC90</t>
  </si>
  <si>
    <t>C414</t>
  </si>
  <si>
    <t>1DS</t>
  </si>
  <si>
    <t>RIO SUR S. A.</t>
  </si>
  <si>
    <t>BE9L</t>
  </si>
  <si>
    <t>BE20</t>
  </si>
  <si>
    <t>BE40</t>
  </si>
  <si>
    <t>1DY</t>
  </si>
  <si>
    <t>SERVICIO AEREO REGIONAL SAER LTDA</t>
  </si>
  <si>
    <t>1ED</t>
  </si>
  <si>
    <t>SERVICIOS AEREOS PANAMERICANOS SARPA S.A.S.</t>
  </si>
  <si>
    <t>R44</t>
  </si>
  <si>
    <t>L410</t>
  </si>
  <si>
    <t>JS32</t>
  </si>
  <si>
    <t>1EE</t>
  </si>
  <si>
    <t>SASA SOCIEDAD AERONAUTICA DE SANTANDER S.A.</t>
  </si>
  <si>
    <t>1EG</t>
  </si>
  <si>
    <t>SERVICIOS AEREOS DEL GUAVIARE LIMITADA SAVIARE LTDA.</t>
  </si>
  <si>
    <t>1EH</t>
  </si>
  <si>
    <t>SERVICIO AEREO DE CAPURGANA S.A. - SEARCA S.A.</t>
  </si>
  <si>
    <t>CR</t>
  </si>
  <si>
    <t>B190</t>
  </si>
  <si>
    <t>1EN</t>
  </si>
  <si>
    <t>SERVICIOS INTEGRALES HELICOPORTADOS S.A.S. - SICHER HELICOPTERS S.A.S.</t>
  </si>
  <si>
    <t>A139</t>
  </si>
  <si>
    <t>EC45</t>
  </si>
  <si>
    <t>B105</t>
  </si>
  <si>
    <t>1EQ</t>
  </si>
  <si>
    <t>TAERCO LTDA. TAXI AEREO COLOMBIANO</t>
  </si>
  <si>
    <t>1FC</t>
  </si>
  <si>
    <t>TRANSPORTE AEREO DE COLOMBIA S.A. TAC S.A.</t>
  </si>
  <si>
    <t>SC</t>
  </si>
  <si>
    <t>1FQ</t>
  </si>
  <si>
    <t>1FR</t>
  </si>
  <si>
    <t>AEROEJECUTIVOS DE ANTIOQUIA S.A.</t>
  </si>
  <si>
    <t>1FT</t>
  </si>
  <si>
    <t>AEROEXPRESO DEL PACIFICO S.A.</t>
  </si>
  <si>
    <t>1FV</t>
  </si>
  <si>
    <t>AVIOCHARTER S.A.S.</t>
  </si>
  <si>
    <t>1FZ</t>
  </si>
  <si>
    <t>HELI JET SAS</t>
  </si>
  <si>
    <t>T210</t>
  </si>
  <si>
    <t>1GB</t>
  </si>
  <si>
    <t>HELIGOLFO S.A.S.</t>
  </si>
  <si>
    <t>1GC</t>
  </si>
  <si>
    <t>AEROEXPRESS S.A.S.</t>
  </si>
  <si>
    <t>R66</t>
  </si>
  <si>
    <t>AN12</t>
  </si>
  <si>
    <t>B733</t>
  </si>
  <si>
    <t>1GJ</t>
  </si>
  <si>
    <t>AERO SERVICIOS ESPECIALIZADOS ASES S.A.S</t>
  </si>
  <si>
    <t>1GK</t>
  </si>
  <si>
    <t>AEROESTAR LTDA</t>
  </si>
  <si>
    <t>1GM</t>
  </si>
  <si>
    <t>DELTA HELICOPTEROS S.A.S.</t>
  </si>
  <si>
    <t>1GO</t>
  </si>
  <si>
    <t>GLOBAL SERVICE AVIATION S.A.S.</t>
  </si>
  <si>
    <t>1GP</t>
  </si>
  <si>
    <t>AERO TAXI GUAYMARAL ATG  S.A.S.</t>
  </si>
  <si>
    <t>1GR</t>
  </si>
  <si>
    <t>PACIFICA DE AVIACION S.A.S.</t>
  </si>
  <si>
    <t>1GS</t>
  </si>
  <si>
    <t>SOLAIR S. A. S.</t>
  </si>
  <si>
    <t>1GU</t>
  </si>
  <si>
    <t>AMERICA'S AIR SAS</t>
  </si>
  <si>
    <t>1GW</t>
  </si>
  <si>
    <t>CHARTER EXPRESS S.A.S.</t>
  </si>
  <si>
    <t>1GY</t>
  </si>
  <si>
    <t>HELISUR S.A.S.</t>
  </si>
  <si>
    <t>1HB</t>
  </si>
  <si>
    <t>HANGAR 29 S.A.S.</t>
  </si>
  <si>
    <t>1HC</t>
  </si>
  <si>
    <t>TRANSPACIFICOS Y CIA S.A.S.</t>
  </si>
  <si>
    <t>1HD</t>
  </si>
  <si>
    <t>SIS SOLUCIONES INTEGRALES GNSS S.A.S.</t>
  </si>
  <si>
    <t>2EO</t>
  </si>
  <si>
    <t>LATINOAMERICANA DE SERVICIOS AEREO S.A.S. LASER AEREO S.A.S.</t>
  </si>
  <si>
    <t>AN26</t>
  </si>
  <si>
    <t>C421</t>
  </si>
  <si>
    <t>R22</t>
  </si>
  <si>
    <t>P28A</t>
  </si>
  <si>
    <t>6AD</t>
  </si>
  <si>
    <t>AIR COLOMBIA S.A.S.</t>
  </si>
  <si>
    <t>CA</t>
  </si>
  <si>
    <t>6AF</t>
  </si>
  <si>
    <t>AEROLINEAS ANDINAS S.A</t>
  </si>
  <si>
    <t>AAL</t>
  </si>
  <si>
    <t>AMERICAN AIR LINES</t>
  </si>
  <si>
    <t>PA</t>
  </si>
  <si>
    <t>A319</t>
  </si>
  <si>
    <t>B763</t>
  </si>
  <si>
    <t>ACA</t>
  </si>
  <si>
    <t>AIR CANADA SUCURSAL COLOMBIA</t>
  </si>
  <si>
    <t>A340</t>
  </si>
  <si>
    <t>A320</t>
  </si>
  <si>
    <t>AJT</t>
  </si>
  <si>
    <t>AMERIJET INTERNATIONAL COLOMBIA</t>
  </si>
  <si>
    <t>AMX</t>
  </si>
  <si>
    <t>B737</t>
  </si>
  <si>
    <t>B738</t>
  </si>
  <si>
    <t>ANQ</t>
  </si>
  <si>
    <t>AEROLINEA DE ANTIOQUIA S.A.S.</t>
  </si>
  <si>
    <t>JS41</t>
  </si>
  <si>
    <t>DO28</t>
  </si>
  <si>
    <t>ARE</t>
  </si>
  <si>
    <t>AEROVIAS DE INTEGRACION REGIONAL S.A. AIRES S.A.</t>
  </si>
  <si>
    <t>TR</t>
  </si>
  <si>
    <t>ARG</t>
  </si>
  <si>
    <t>AEROLINEAS ARGENTINAS</t>
  </si>
  <si>
    <t>A332</t>
  </si>
  <si>
    <t>AVA</t>
  </si>
  <si>
    <t>AEROVIAS DEL CONTINENTE AMERICANO S.A. AVIANCA</t>
  </si>
  <si>
    <t>AT76</t>
  </si>
  <si>
    <t>A318</t>
  </si>
  <si>
    <t>A321</t>
  </si>
  <si>
    <t>B788</t>
  </si>
  <si>
    <t>CLX</t>
  </si>
  <si>
    <t>CARGOLUX AIRLINES INTERNATIONAL S.A. SUCURSAL COLOMBIA.</t>
  </si>
  <si>
    <t>B742</t>
  </si>
  <si>
    <t>CMP</t>
  </si>
  <si>
    <t>E190</t>
  </si>
  <si>
    <t>CUB</t>
  </si>
  <si>
    <t>COMPANIA NACIONAL CUBANA DE AVIACION.</t>
  </si>
  <si>
    <t>B722</t>
  </si>
  <si>
    <t>DAE</t>
  </si>
  <si>
    <t>DHL AERO EXPRESO S.A. SUCURSAL COLOMBIA</t>
  </si>
  <si>
    <t>B752</t>
  </si>
  <si>
    <t>DAL</t>
  </si>
  <si>
    <t>DELTA AIR LINES INC. SUCURSAL DE COLOMBIA</t>
  </si>
  <si>
    <t>DLH</t>
  </si>
  <si>
    <t>DEUTSCHE LUFTHANSA AKTIENGESELLSCHAFT</t>
  </si>
  <si>
    <t>EFY</t>
  </si>
  <si>
    <t>EMPRESA AÉREA DE SERVICIOS Y FACILITACIÓN LOGÍSTICA INTEGRAL S.A. - EASYFLY S.A.</t>
  </si>
  <si>
    <t>AT42</t>
  </si>
  <si>
    <t>FDX</t>
  </si>
  <si>
    <t>HEL</t>
  </si>
  <si>
    <t>HELICOPTEROS NACIONALES DE COLOMBIA S.A.S. "HELICOL S.A.S."</t>
  </si>
  <si>
    <t>B412</t>
  </si>
  <si>
    <t>B212</t>
  </si>
  <si>
    <t>IBE</t>
  </si>
  <si>
    <t>IBERIA LINEAS AEREAS DE ESPANA SOCIEDAD ANONIMA OPERADORA SUCURSAL COLOMBIANA - IBERIA OPERADORA</t>
  </si>
  <si>
    <t>JBU</t>
  </si>
  <si>
    <t>JETBLUE AIRWAYS CORPORATION-SUCURSAL COLOMBIA</t>
  </si>
  <si>
    <t>KRE</t>
  </si>
  <si>
    <t>AEROSUCRE S.A.</t>
  </si>
  <si>
    <t>LAE</t>
  </si>
  <si>
    <t>LINEA AEREA CARGUERA DE COLOMBIA S.A.</t>
  </si>
  <si>
    <t>LAN</t>
  </si>
  <si>
    <t>LATAM AIRLINES GROUP S.A.</t>
  </si>
  <si>
    <t>LPE</t>
  </si>
  <si>
    <t>LAN PERU S.A. SUCURSAL COLOMBIA</t>
  </si>
  <si>
    <t>LTG</t>
  </si>
  <si>
    <t>ABSA AEROLINEAS BRASILERAS S.A</t>
  </si>
  <si>
    <t>MAA</t>
  </si>
  <si>
    <t>MASAIR. AEROTRANSPORTES MAS DE CARGA SUCURSAL COL.</t>
  </si>
  <si>
    <t>NKS</t>
  </si>
  <si>
    <t>SPIRIT AIRLINES INC</t>
  </si>
  <si>
    <t>NSE</t>
  </si>
  <si>
    <t>SERVICIO AEREO A TERRITORIOS NACIONALES  S.A. - SATENA</t>
  </si>
  <si>
    <t>E170</t>
  </si>
  <si>
    <t>Y12</t>
  </si>
  <si>
    <t>E145</t>
  </si>
  <si>
    <t>AT45</t>
  </si>
  <si>
    <t>ONE</t>
  </si>
  <si>
    <t>OCEANAIR LINHAS AEREAS S A SUCURSAL COLOMBIA</t>
  </si>
  <si>
    <t>PST</t>
  </si>
  <si>
    <t>AIR PANAMA SUCURSAL COLOMBIA</t>
  </si>
  <si>
    <t>F28</t>
  </si>
  <si>
    <t>RPB</t>
  </si>
  <si>
    <t>AEROREPUBLICA S.A.</t>
  </si>
  <si>
    <t>TAE</t>
  </si>
  <si>
    <t>EMPRESA PUBLICA TAME LINEA AEREA DEL ECUADOR TAME EP SUCURSAL COLOMBIA. SIGLA TAME EP SUCURSAL COLOM</t>
  </si>
  <si>
    <t>TAI</t>
  </si>
  <si>
    <t>TACA INTERNATIONAL AIRLINES S A SUCURSAL COLOMBIA</t>
  </si>
  <si>
    <t>TAM</t>
  </si>
  <si>
    <t>TAM LINHAS AEREAS S A SUCURSAL COLOMBIA</t>
  </si>
  <si>
    <t>TPA</t>
  </si>
  <si>
    <t>TAMPA CARGO S.A.S</t>
  </si>
  <si>
    <t>TPU</t>
  </si>
  <si>
    <t>UAL</t>
  </si>
  <si>
    <t>UNITED AIRLINES INC.</t>
  </si>
  <si>
    <t>PC</t>
  </si>
  <si>
    <t>UPS</t>
  </si>
  <si>
    <t>UNITED PARCEL SERVICE CO. SUCURSAL COLOMBIA</t>
  </si>
  <si>
    <t>VVC</t>
  </si>
  <si>
    <t>FAST COLOMBIA S.A.S.</t>
  </si>
  <si>
    <t>Suma de Numero Horas</t>
  </si>
  <si>
    <t>Suma de Numero Aeronaves</t>
  </si>
  <si>
    <t>TOTAL COSTOS INDIRECTOS</t>
  </si>
  <si>
    <t>TOTAL COSTOS DIRECTOS</t>
  </si>
  <si>
    <t>PROMEDIO</t>
  </si>
  <si>
    <t>PARTICIPACION</t>
  </si>
  <si>
    <t xml:space="preserve">Total Tripulación  </t>
  </si>
  <si>
    <t xml:space="preserve">Total Seguros </t>
  </si>
  <si>
    <t xml:space="preserve">Total Servicios Aeronaúticos </t>
  </si>
  <si>
    <t xml:space="preserve">Total Mantenimiento </t>
  </si>
  <si>
    <t xml:space="preserve">Total Servicio a Pasajeros </t>
  </si>
  <si>
    <t xml:space="preserve">Total Combustible </t>
  </si>
  <si>
    <t xml:space="preserve">Total Depreciación </t>
  </si>
  <si>
    <t xml:space="preserve">Total Arriendo </t>
  </si>
  <si>
    <t xml:space="preserve">Total Administración </t>
  </si>
  <si>
    <t xml:space="preserve">Total Ventas </t>
  </si>
  <si>
    <t xml:space="preserve">Total Financieros </t>
  </si>
  <si>
    <t>EMPRESA</t>
  </si>
  <si>
    <t>A330</t>
  </si>
  <si>
    <t>PARTICIPACIÓN</t>
  </si>
  <si>
    <t>CONTENIDO</t>
  </si>
  <si>
    <t>PAG</t>
  </si>
  <si>
    <t>CONCEPTO</t>
  </si>
  <si>
    <t>RELACION EMPRESA - TIPO DE AERONAVE</t>
  </si>
  <si>
    <t>COBERTURA</t>
  </si>
  <si>
    <t xml:space="preserve">EMPRESAS DE TRANSPORTE AEREO PASAJEROS NACIONAL REGULAR </t>
  </si>
  <si>
    <t>EMPRESAS DE TRANSPORTE AEREO CARGA NACIONAL</t>
  </si>
  <si>
    <t>EMPRESAS DE TRANSPORTE AEREO COMERCIAL REGIONAL</t>
  </si>
  <si>
    <t>EMPRESAS DE TRANSPORTE AEREO- AEROTAXIS</t>
  </si>
  <si>
    <t>TRABAJOS AEREOS ESPECIALES</t>
  </si>
  <si>
    <t>TRABAJOS AEREOS ESPECIALES - AVIACION AGRICOLA</t>
  </si>
  <si>
    <t>ESPECIAL DE CARGA</t>
  </si>
  <si>
    <t>Actividad</t>
  </si>
  <si>
    <t>A119</t>
  </si>
  <si>
    <t>HELISTAR S.A.S.</t>
  </si>
  <si>
    <t>1FU</t>
  </si>
  <si>
    <t>TRANS AMERICAN AIRLINES S.A. SUCURSAL COLOMBIA</t>
  </si>
  <si>
    <t>AERO AGROPECUARIA DEL NORTE S.A.S. AEROPENORT S.A.S.</t>
  </si>
  <si>
    <t>0BE</t>
  </si>
  <si>
    <t>AER CARIBE</t>
  </si>
  <si>
    <t>1BG</t>
  </si>
  <si>
    <t>AN32</t>
  </si>
  <si>
    <t>SOCIEDAD AEREA DEL CAQUETA LTDA.</t>
  </si>
  <si>
    <t>SDK</t>
  </si>
  <si>
    <t>AEROCHARTER ANDINA S.A</t>
  </si>
  <si>
    <t>COLCHARTER IPS S.A.S.</t>
  </si>
  <si>
    <t>0EA</t>
  </si>
  <si>
    <t>B350</t>
  </si>
  <si>
    <t>INTERNACIONAL EJECUTIVA DE AVIACION S.A.S.</t>
  </si>
  <si>
    <t>1BC</t>
  </si>
  <si>
    <t>B407</t>
  </si>
  <si>
    <t>B60T</t>
  </si>
  <si>
    <t>B734</t>
  </si>
  <si>
    <t>VENSECAR INTERNACIONAL C. A.  SUCURSAL COLOMBIA</t>
  </si>
  <si>
    <t>VEC</t>
  </si>
  <si>
    <t>AEROVIAS DE MEXICO S. A. AEROMEXICO SUCURSAL COLOMBIA</t>
  </si>
  <si>
    <t>COMPAÑIA PANAMEÑA DE AVIACION S.A. COPA AIRLINES</t>
  </si>
  <si>
    <t>FEDERAL EXPRESS CORPORATION</t>
  </si>
  <si>
    <t>BE35</t>
  </si>
  <si>
    <t>AEROLINEAS PETROLERAS S.A.S. - ALPES S.A.S.</t>
  </si>
  <si>
    <t>1BP</t>
  </si>
  <si>
    <t>AEROVIAS REGIONALES DEL ORIENTE S.A.S. ARO S.A.S.</t>
  </si>
  <si>
    <t>1BT</t>
  </si>
  <si>
    <t>ISATECH CORPORATION S A S</t>
  </si>
  <si>
    <t>0EB</t>
  </si>
  <si>
    <t>AERO SANIDAD AGRICOLA S.A.S - ASA S.A.S.</t>
  </si>
  <si>
    <t>0BM</t>
  </si>
  <si>
    <t>FAGA LTDA. FUMIGACIONES AEREAS GAVIOTAS CIA.</t>
  </si>
  <si>
    <t>0CC</t>
  </si>
  <si>
    <t>HELICE LTDA. FUMIGACION AEREA</t>
  </si>
  <si>
    <t>0CW</t>
  </si>
  <si>
    <t>SAMA LTDA. SOCIEDAD AEROAGRICOLA DE MAGANGUE</t>
  </si>
  <si>
    <t>0DC</t>
  </si>
  <si>
    <t>FAGAN S. EN C. FUMIGACION AEREA LOS GAVANES</t>
  </si>
  <si>
    <t>0DS</t>
  </si>
  <si>
    <t>SAE SERVICIOS AÉREOS ESPECIALES GLOBAL LIFE AMBULANCIAS S.A.S.</t>
  </si>
  <si>
    <t>0EC</t>
  </si>
  <si>
    <t>AVIONES PUBLICITARIOS DE COLOMBIA  S.A.S AERIAL SIGN S.A.S</t>
  </si>
  <si>
    <t>OAA</t>
  </si>
  <si>
    <t>COMPAÑÍA ESPECIALIZADA EN TRABAJOS AEROAGRÍCOLAS S.A.S.</t>
  </si>
  <si>
    <t>0BS</t>
  </si>
  <si>
    <t>C303</t>
  </si>
  <si>
    <t>AMBULANCIAS AEREAS DE COLOMBIA S.A.S.</t>
  </si>
  <si>
    <t>1GQ</t>
  </si>
  <si>
    <t>CL30</t>
  </si>
  <si>
    <t>DC3T</t>
  </si>
  <si>
    <t>E135</t>
  </si>
  <si>
    <t>EC35</t>
  </si>
  <si>
    <t>F100</t>
  </si>
  <si>
    <t>GLF4</t>
  </si>
  <si>
    <t>COALCESAR LTDA. COOP MULTIACTIVA  ALGODONERA DEL DEPTO DEL CESAR</t>
  </si>
  <si>
    <t>0BV</t>
  </si>
  <si>
    <t>LINEAS AEREAS GALAN LIMITADA AEROGALAN</t>
  </si>
  <si>
    <t>1AP</t>
  </si>
  <si>
    <t>TRANSPORTES AEREOS DEL ARIARI S.A.S. - TARI S.A.S.</t>
  </si>
  <si>
    <t>1EY</t>
  </si>
  <si>
    <t>MG MEDICAL GROUP S.A.S.</t>
  </si>
  <si>
    <t>OEF</t>
  </si>
  <si>
    <t>GOOD - FLY  CO  S.A.S</t>
  </si>
  <si>
    <t>0ED</t>
  </si>
  <si>
    <t>PA36</t>
  </si>
  <si>
    <t>PA46</t>
  </si>
  <si>
    <t>S76</t>
  </si>
  <si>
    <t>ULAC</t>
  </si>
  <si>
    <t>MODALIDADES</t>
  </si>
  <si>
    <t>No. EMPRE. PRESENTARÓN INFORME</t>
  </si>
  <si>
    <t>TOTAL EMPRESAS VIGENTES</t>
  </si>
  <si>
    <t>% COBERTURA</t>
  </si>
  <si>
    <t>TRANSPORTE AÉREO PASAJEROS REGULAR NACIONAL</t>
  </si>
  <si>
    <t>TRANSPORTE AÉREO PASAJEROS REGULAR INTERNACIONAL</t>
  </si>
  <si>
    <t>TRANSPORTE AÉREO CARGA NACIONAL</t>
  </si>
  <si>
    <t>TRANSPORTE AÉREO  COMERCIAL REGIONAL</t>
  </si>
  <si>
    <t>TRANSPORTE AÉREO ESPECIAL DE CARGA</t>
  </si>
  <si>
    <t>TRANSPORTE AÉREO  NO REGULAR  -AEROTAXIS</t>
  </si>
  <si>
    <t>TRABAJOS AÉREOS ESPECIALES - AVIACION AGRICOLA</t>
  </si>
  <si>
    <r>
      <t xml:space="preserve">TRABAJOS AÉREOS ESPECIALES: </t>
    </r>
    <r>
      <rPr>
        <sz val="10"/>
        <color indexed="8"/>
        <rFont val="Calibri"/>
        <family val="2"/>
      </rPr>
      <t>(Publicidad, aerofotografía, ambulancia, etc.)</t>
    </r>
  </si>
  <si>
    <t>CONCEPTOS</t>
  </si>
  <si>
    <t>PARTICIPACIÓN %</t>
  </si>
  <si>
    <t>VARIACIÓN %</t>
  </si>
  <si>
    <t xml:space="preserve">Tripulación  </t>
  </si>
  <si>
    <t>Seguros</t>
  </si>
  <si>
    <t xml:space="preserve">Servicios Aeronaúticos </t>
  </si>
  <si>
    <t xml:space="preserve">Mantenimiento </t>
  </si>
  <si>
    <t xml:space="preserve">Combustible </t>
  </si>
  <si>
    <t>Depreciación</t>
  </si>
  <si>
    <t xml:space="preserve">Arriendo </t>
  </si>
  <si>
    <t xml:space="preserve">Administración </t>
  </si>
  <si>
    <t>Ventas</t>
  </si>
  <si>
    <t>Financieros</t>
  </si>
  <si>
    <t>COSTOS  TOTALES</t>
  </si>
  <si>
    <t>Número Horas</t>
  </si>
  <si>
    <t>Número   Aeronaves</t>
  </si>
  <si>
    <t>EMPRESAS DE TRANSPORTE PASAJEROS REGULAR NACIONAL</t>
  </si>
  <si>
    <t>EMPRESAS DE TRANSPORTE AEREO AEROTAXIS</t>
  </si>
  <si>
    <t>EMPRESAS DE TRANSPORTE AEREO - AVIACION AGRICOLA</t>
  </si>
  <si>
    <t>EMPRESAS DE TRANSPORTE AEREO - ESPECIAL DE CARGA</t>
  </si>
  <si>
    <t>A333</t>
  </si>
  <si>
    <t>B732</t>
  </si>
  <si>
    <t>TRANSPORTE AÉREO CARGA INTERNACIONAL</t>
  </si>
  <si>
    <t>Servicio de Pasajeros</t>
  </si>
  <si>
    <t>DESIGNADORES</t>
  </si>
  <si>
    <t>T34P</t>
  </si>
  <si>
    <t>1DS - 1FU</t>
  </si>
  <si>
    <t>1DO - 1FR</t>
  </si>
  <si>
    <t>1EG - 1FZ</t>
  </si>
  <si>
    <t>1DO</t>
  </si>
  <si>
    <t>1CP - 1HD</t>
  </si>
  <si>
    <t>0EA - 1GQ</t>
  </si>
  <si>
    <t>0BR - 0BT - 0CR</t>
  </si>
  <si>
    <t>TOTAL COBERTURA I SEMESTRE AÑO 2019</t>
  </si>
  <si>
    <t>EMPRESAS DE TRABAJOS AEREOS  ESPECIALES</t>
  </si>
  <si>
    <t>COSTOS DE OPERACIÓN POR TIPO DE AERONAVE - II SEMESTRE DE 2019</t>
  </si>
  <si>
    <t>ARE-AVA</t>
  </si>
  <si>
    <t>ARE-AVA-VVC</t>
  </si>
  <si>
    <t>5AH-AVA-EFY</t>
  </si>
  <si>
    <t>Tripulación</t>
  </si>
  <si>
    <t>ServiciosAeronauticos</t>
  </si>
  <si>
    <t>Mantenimiento</t>
  </si>
  <si>
    <t>ServicioaPasajeros</t>
  </si>
  <si>
    <t>Combustible</t>
  </si>
  <si>
    <t>Depreciacion</t>
  </si>
  <si>
    <t>Arriendos</t>
  </si>
  <si>
    <t>TOTALCOSTOSDIRECTOS</t>
  </si>
  <si>
    <t>Administracion</t>
  </si>
  <si>
    <t>TOTALCOSTOSINDIRECTOS</t>
  </si>
  <si>
    <t>COSTOSTOTALES</t>
  </si>
  <si>
    <t>SumadeNumeroHoras</t>
  </si>
  <si>
    <t>SumadeNumeroAeronaves</t>
  </si>
  <si>
    <t>EMPRESAS DE TRANSPORTE PASAJEROS REGULAR INTERNACIONAL</t>
  </si>
  <si>
    <t>COSTOS DE OPERACIÓN POR TIPO DE AERONAVE - II SEMESTR EDE 2019</t>
  </si>
  <si>
    <t>A346</t>
  </si>
  <si>
    <t>ACA-AAL-LCR-GLC-TPU-LPE</t>
  </si>
  <si>
    <t>LCR-GLG-TPU-JBU-LPE-NKS-TAI</t>
  </si>
  <si>
    <t>ACA-TPU</t>
  </si>
  <si>
    <t>IBE-DLH</t>
  </si>
  <si>
    <t>ARG-AMX-RPB-UAL</t>
  </si>
  <si>
    <t>ARG-RPB-AMX-UAL</t>
  </si>
  <si>
    <t>ACA-DAL-TAM-LPE</t>
  </si>
  <si>
    <t>AEA-LAN</t>
  </si>
  <si>
    <t>AMX-CMP</t>
  </si>
  <si>
    <t>EMPRESAS DE TRANSPORTE AEREO - CARGA INTERNACIONAL</t>
  </si>
  <si>
    <t>EMPRESAS</t>
  </si>
  <si>
    <t>KRE-LAU</t>
  </si>
  <si>
    <t>LAU</t>
  </si>
  <si>
    <t>6AD-6AF</t>
  </si>
  <si>
    <t>DAE-UPS</t>
  </si>
  <si>
    <t>AJT-FDX-LAE-LTG-UPS</t>
  </si>
  <si>
    <t>B748</t>
  </si>
  <si>
    <t>1FU - HEL</t>
  </si>
  <si>
    <t>1BO - 1CP - 1EE - 1EN - 1FQ - 1GM - 1GY - 1HB</t>
  </si>
  <si>
    <t>1EN - 1FU</t>
  </si>
  <si>
    <t>1FQ - HEL</t>
  </si>
  <si>
    <t>1FR - 1FU</t>
  </si>
  <si>
    <t>1AE - 1AM - 1BT - 1GU - 1HE</t>
  </si>
  <si>
    <t>1BB - 1BT - 1FZ - 1GU</t>
  </si>
  <si>
    <t>1AE - 1AM - 1BT - 1DO - 1EG - 1EQ - 1FR - 1GU - 1HC</t>
  </si>
  <si>
    <t>1FR - 1GB - 1GU - 3GH</t>
  </si>
  <si>
    <t>1ED - 1FU</t>
  </si>
  <si>
    <t>1CT - 1EQ</t>
  </si>
  <si>
    <t>1AP - 1BT</t>
  </si>
  <si>
    <t>1AP - 1BE - 1CG - 1CT - 1DO - 1GP - 1GS - 1GZ - 1HC - 3GH</t>
  </si>
  <si>
    <t>1AP - 1CT - 1HE</t>
  </si>
  <si>
    <t>1BE - 1CT - 1DO - 1EG - 1FZ - 1GP - 1GR - 1GS - 1GZ - 1HC</t>
  </si>
  <si>
    <t>1FZ - 1GZ</t>
  </si>
  <si>
    <t>BE30</t>
  </si>
  <si>
    <t xml:space="preserve"> COSTOS DIRECTOS</t>
  </si>
  <si>
    <t>0EA - 0EJ</t>
  </si>
  <si>
    <t>0EA - 0EC - 0EF</t>
  </si>
  <si>
    <t>AC95</t>
  </si>
  <si>
    <t>0BM - 0BP - 0BR - 0CJ - 0DA - 0DC - 0DL - 0DS - OEN - 0DV - 0DX</t>
  </si>
  <si>
    <t>0BS - 0CC - 0CK</t>
  </si>
  <si>
    <t>0BN - 0DT</t>
  </si>
  <si>
    <t>0BH - 0CP - 0DU</t>
  </si>
  <si>
    <t>0BR - 0BE - 0BP - 0DD - 0DM - 0DX - 0DY</t>
  </si>
  <si>
    <t xml:space="preserve"> AT3P</t>
  </si>
  <si>
    <t xml:space="preserve"> C188</t>
  </si>
  <si>
    <t xml:space="preserve"> C206</t>
  </si>
  <si>
    <t xml:space="preserve"> C208</t>
  </si>
  <si>
    <t xml:space="preserve"> C402</t>
  </si>
  <si>
    <t xml:space="preserve"> PA18</t>
  </si>
  <si>
    <t xml:space="preserve"> PA25</t>
  </si>
  <si>
    <t xml:space="preserve"> PA31</t>
  </si>
  <si>
    <t xml:space="preserve"> PA36</t>
  </si>
  <si>
    <t xml:space="preserve"> SS2T</t>
  </si>
  <si>
    <t xml:space="preserve">Seguros </t>
  </si>
  <si>
    <t xml:space="preserve">Servicios Aeronauticos </t>
  </si>
  <si>
    <t xml:space="preserve">Servicio a Pasajeros </t>
  </si>
  <si>
    <t xml:space="preserve">Depreciacion </t>
  </si>
  <si>
    <t xml:space="preserve">Arriendos </t>
  </si>
  <si>
    <t xml:space="preserve">Administracion </t>
  </si>
  <si>
    <t xml:space="preserve">Ventas </t>
  </si>
  <si>
    <t xml:space="preserve">Financieros </t>
  </si>
  <si>
    <t>ACL</t>
  </si>
  <si>
    <t>COMPARATIVO EMPRESAS PAX REGULAR NACIONAL II SEMESTRE 2019 VS 2018</t>
  </si>
  <si>
    <t>COSTOS DE OPERACIÓN POR TIPO DE AERONAVE II SEMESTRE DE 2019</t>
  </si>
  <si>
    <t>COSTOS DE OPERACIÓN II SEMESTRE DE 2019 POR DESIGNADOR</t>
  </si>
  <si>
    <t>II SEMESTRE 2018</t>
  </si>
  <si>
    <t>Comparativo Costos de Operación Transporte regular Domestico II semestre</t>
  </si>
  <si>
    <t>II SEMESTRE 2019</t>
  </si>
  <si>
    <r>
      <rPr>
        <b/>
        <sz val="11"/>
        <color theme="1"/>
        <rFont val="Calibri"/>
        <family val="2"/>
      </rPr>
      <t>Nota:</t>
    </r>
    <r>
      <rPr>
        <sz val="11"/>
        <color theme="1"/>
        <rFont val="Calibri"/>
        <family val="2"/>
      </rPr>
      <t xml:space="preserve"> Las siguientes empresas NO presentaron reportes de costos de operación del II Semestre de 2019</t>
    </r>
  </si>
  <si>
    <t>DE UN TOTAL DE 152 EMPRESAS VIGENTES CON LA OBLIGACIÓN DE PRESENTAR LOS INFORMES DE COSTOS DE OPERACIÓN DEL II SEMESTRE  DE 2019, 122 COMPAÑIAS AERONÁUTICAS PRESENTARON REPORTES, LO QUE  REPRESENTA EL 81 % DE COBERTURA, 4% MENOS COMPARADO CON EL II SEMESTRE  DEL AÑO 2018.</t>
  </si>
  <si>
    <t>COBERTURA COSTOS DE OPERACIÓN II SEMESTRE 2019</t>
  </si>
  <si>
    <r>
      <rPr>
        <b/>
        <sz val="11"/>
        <color theme="1"/>
        <rFont val="Calibri"/>
        <family val="2"/>
      </rPr>
      <t xml:space="preserve">TRANSPORTE AÉREO  NO REGULAR - AEROTAXIS: </t>
    </r>
    <r>
      <rPr>
        <sz val="11"/>
        <color theme="1"/>
        <rFont val="Calibri"/>
        <family val="2"/>
      </rPr>
      <t>Alpes S.A.S., Aeromenegua LTDA, Arall LTDA, Aviocharter S.A.S, Central Charter de Colombia, Charter Express, Heliservice, Horizontal de Aviación Flexair, Latinoamericana de Servicios Aereos, Transportes Aereos del Arirari.</t>
    </r>
  </si>
  <si>
    <r>
      <t xml:space="preserve">TRABAJOS AÉREOS ESPECIALES - AVIACION AGRICOLA: </t>
    </r>
    <r>
      <rPr>
        <sz val="11"/>
        <color theme="1"/>
        <rFont val="Calibri"/>
        <family val="2"/>
      </rPr>
      <t>Arroceros Fumigadores Asociados ARFA, Aviones y Maquinarias Agricolas AMA, Comercializadora ECO, Compañía Agricola de los Llanos, Fumivilla.</t>
    </r>
  </si>
  <si>
    <t>BASE DE DATOS 18/03/2020</t>
  </si>
  <si>
    <t>DAL-UAL</t>
  </si>
  <si>
    <t>Servicio a Pasajeros</t>
  </si>
  <si>
    <t>Total Tripulación</t>
  </si>
  <si>
    <t>Total COSTOSDIRECTOS</t>
  </si>
  <si>
    <t>Total  COSTOS INDIRECTOS</t>
  </si>
  <si>
    <t>Total Seguros</t>
  </si>
  <si>
    <t>Total ServiciosAeronaúticos</t>
  </si>
  <si>
    <t>Total Mantenimiento</t>
  </si>
  <si>
    <t>Total ServicioaPasajeros</t>
  </si>
  <si>
    <t>Total Combustible</t>
  </si>
  <si>
    <t>Total Depreciación</t>
  </si>
  <si>
    <t>Total Arriendo</t>
  </si>
  <si>
    <t>Total Administración</t>
  </si>
  <si>
    <t>Total Ventas</t>
  </si>
  <si>
    <t>Total Financieros</t>
  </si>
  <si>
    <t>Suma Numero Horas</t>
  </si>
  <si>
    <t>Suma Numero Aeronaves</t>
  </si>
  <si>
    <t>Total COSTOS INDIRECTOS</t>
  </si>
  <si>
    <t>Total COSTOS DIRECTOS</t>
  </si>
  <si>
    <t>Servicios Aeronauticos</t>
  </si>
  <si>
    <t>Total Servicios Aeronaúticos</t>
  </si>
  <si>
    <t>Total Servicio a Pasajeros</t>
  </si>
  <si>
    <t>EMPRESAS DE TRANSPORTE AEREO - CARGA NACIONAL</t>
  </si>
  <si>
    <t>Total  COSTOS DIRECTOS</t>
  </si>
  <si>
    <t>COSTOS INDIRECTOS</t>
  </si>
  <si>
    <t>Suma deNumero Aeronaves</t>
  </si>
  <si>
    <r>
      <rPr>
        <b/>
        <sz val="11"/>
        <color theme="1"/>
        <rFont val="Calibri"/>
        <family val="2"/>
      </rPr>
      <t>TRABAJOS AÉREOS ESPECIALES:</t>
    </r>
    <r>
      <rPr>
        <sz val="11"/>
        <color theme="1"/>
        <rFont val="Calibri"/>
        <family val="2"/>
      </rPr>
      <t xml:space="preserve"> Air Medical Services, FAL Ingenieros (Presenta información el 24 de marzo), Goodfly y Aeroestudios.</t>
    </r>
  </si>
  <si>
    <r>
      <rPr>
        <b/>
        <sz val="11"/>
        <color theme="1"/>
        <rFont val="Calibri"/>
        <family val="2"/>
      </rPr>
      <t xml:space="preserve">TRANSPORTE AÉREO CARGA INTERNACIONAL: </t>
    </r>
    <r>
      <rPr>
        <sz val="11"/>
        <color theme="1"/>
        <rFont val="Calibri"/>
        <family val="2"/>
      </rPr>
      <t>Aerotransporte de Carga Unión S.A. de C.V., MAS Air (Presenta información el 07 de abril 2020) y Martinair Holland.</t>
    </r>
  </si>
  <si>
    <r>
      <rPr>
        <b/>
        <sz val="11"/>
        <color theme="1"/>
        <rFont val="Calibri"/>
        <family val="2"/>
      </rPr>
      <t>TRANSPORTE AÉREO PASAJEROS REGULAR INTERNACIONAL:</t>
    </r>
    <r>
      <rPr>
        <sz val="11"/>
        <color theme="1"/>
        <rFont val="Calibri"/>
        <family val="2"/>
      </rPr>
      <t xml:space="preserve"> Interjet (Presento Reporte de costos el 22/04/2020), Air Panama, Air France, KLM y Turkish Airlines.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</si>
</sst>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0.0%"/>
    <numFmt numFmtId="165" formatCode="#,##0_ ;\-#,##0\ "/>
    <numFmt numFmtId="166" formatCode="_-* #,##0_-;\-* #,##0_-;_-* &quot;-&quot;??_-;_-@_-"/>
  </numFmts>
  <fonts count="28" x14ac:knownFonts="1">
    <font>
      <sz val="10"/>
      <color theme="1"/>
      <name val="Tahoma"/>
      <family val="2"/>
    </font>
    <font>
      <sz val="11"/>
      <color theme="1"/>
      <name val="Calibri"/>
      <family val="2"/>
      <scheme val="minor"/>
    </font>
    <font>
      <sz val="10"/>
      <color theme="1"/>
      <name val="Tahoma"/>
      <family val="2"/>
    </font>
    <font>
      <b/>
      <sz val="10"/>
      <color theme="1"/>
      <name val="Tahoma"/>
      <family val="2"/>
    </font>
    <font>
      <sz val="11"/>
      <color theme="1"/>
      <name val="Calibri"/>
      <family val="2"/>
    </font>
    <font>
      <b/>
      <sz val="10"/>
      <name val="Arial"/>
      <family val="2"/>
    </font>
    <font>
      <b/>
      <sz val="10"/>
      <color theme="1"/>
      <name val="Arial"/>
      <family val="2"/>
    </font>
    <font>
      <b/>
      <sz val="9"/>
      <color theme="1"/>
      <name val="Tahoma"/>
      <family val="2"/>
    </font>
    <font>
      <sz val="9"/>
      <name val="Tahoma"/>
      <family val="2"/>
    </font>
    <font>
      <sz val="9"/>
      <color theme="1"/>
      <name val="Tahoma"/>
      <family val="2"/>
    </font>
    <font>
      <b/>
      <sz val="9"/>
      <name val="Tahoma"/>
      <family val="2"/>
    </font>
    <font>
      <b/>
      <sz val="18"/>
      <color theme="1"/>
      <name val="Arial"/>
      <family val="2"/>
    </font>
    <font>
      <sz val="16"/>
      <color theme="1"/>
      <name val="Arial"/>
      <family val="2"/>
    </font>
    <font>
      <u/>
      <sz val="11"/>
      <color theme="10"/>
      <name val="Calibri"/>
      <family val="2"/>
      <scheme val="minor"/>
    </font>
    <font>
      <u/>
      <sz val="14"/>
      <color rgb="FF0070C0"/>
      <name val="Arial"/>
      <family val="2"/>
    </font>
    <font>
      <b/>
      <sz val="16"/>
      <color theme="1"/>
      <name val="Calibri"/>
      <family val="2"/>
      <scheme val="minor"/>
    </font>
    <font>
      <b/>
      <sz val="15"/>
      <color theme="1"/>
      <name val="Tahoma"/>
      <family val="2"/>
    </font>
    <font>
      <b/>
      <sz val="11"/>
      <color theme="1"/>
      <name val="Calibri"/>
      <family val="2"/>
    </font>
    <font>
      <sz val="11"/>
      <name val="Calibri"/>
      <family val="2"/>
    </font>
    <font>
      <sz val="10"/>
      <color theme="1"/>
      <name val="Calibri"/>
      <family val="2"/>
    </font>
    <font>
      <sz val="10"/>
      <color indexed="8"/>
      <name val="Calibri"/>
      <family val="2"/>
    </font>
    <font>
      <sz val="8"/>
      <name val="Arial"/>
      <family val="2"/>
    </font>
    <font>
      <b/>
      <sz val="13"/>
      <color theme="1"/>
      <name val="Calibri"/>
      <family val="2"/>
      <scheme val="minor"/>
    </font>
    <font>
      <sz val="10"/>
      <name val="Arial"/>
      <family val="2"/>
    </font>
    <font>
      <b/>
      <u/>
      <sz val="11"/>
      <color theme="3"/>
      <name val="Calibri"/>
      <family val="2"/>
    </font>
    <font>
      <b/>
      <u/>
      <sz val="11"/>
      <name val="Calibri"/>
      <family val="2"/>
    </font>
    <font>
      <sz val="10"/>
      <name val="Tahoma"/>
      <family val="2"/>
    </font>
    <font>
      <b/>
      <sz val="10"/>
      <name val="Tahoma"/>
      <family val="2"/>
    </font>
  </fonts>
  <fills count="9">
    <fill>
      <patternFill patternType="none"/>
    </fill>
    <fill>
      <patternFill patternType="gray125"/>
    </fill>
    <fill>
      <patternFill patternType="solid">
        <fgColor theme="4" tint="0.39997558519241921"/>
        <bgColor theme="4" tint="0.79998168889431442"/>
      </patternFill>
    </fill>
    <fill>
      <patternFill patternType="solid">
        <fgColor theme="3" tint="0.39997558519241921"/>
        <bgColor indexed="64"/>
      </patternFill>
    </fill>
    <fill>
      <patternFill patternType="solid">
        <fgColor theme="4" tint="0.39997558519241921"/>
        <bgColor indexed="64"/>
      </patternFill>
    </fill>
    <fill>
      <patternFill patternType="solid">
        <fgColor theme="3" tint="0.59999389629810485"/>
        <bgColor indexed="64"/>
      </patternFill>
    </fill>
    <fill>
      <patternFill patternType="solid">
        <fgColor theme="4" tint="-0.249977111117893"/>
        <bgColor indexed="64"/>
      </patternFill>
    </fill>
    <fill>
      <patternFill patternType="solid">
        <fgColor theme="4" tint="0.59999389629810485"/>
        <bgColor indexed="64"/>
      </patternFill>
    </fill>
    <fill>
      <patternFill patternType="solid">
        <fgColor theme="3" tint="0.79998168889431442"/>
        <bgColor indexed="64"/>
      </patternFill>
    </fill>
  </fills>
  <borders count="41">
    <border>
      <left/>
      <right/>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6">
    <xf numFmtId="0" fontId="0" fillId="0" borderId="0"/>
    <xf numFmtId="9" fontId="2" fillId="0" borderId="0" applyFont="0" applyFill="0" applyBorder="0" applyAlignment="0" applyProtection="0"/>
    <xf numFmtId="43" fontId="2" fillId="0" borderId="0" applyFont="0" applyFill="0" applyBorder="0" applyAlignment="0" applyProtection="0"/>
    <xf numFmtId="0" fontId="1" fillId="0" borderId="0"/>
    <xf numFmtId="0" fontId="13" fillId="0" borderId="0" applyNumberFormat="0" applyFill="0" applyBorder="0" applyAlignment="0" applyProtection="0"/>
    <xf numFmtId="9" fontId="1" fillId="0" borderId="0" applyFont="0" applyFill="0" applyBorder="0" applyAlignment="0" applyProtection="0"/>
  </cellStyleXfs>
  <cellXfs count="159">
    <xf numFmtId="0" fontId="0" fillId="0" borderId="0" xfId="0"/>
    <xf numFmtId="3" fontId="0" fillId="0" borderId="0" xfId="0" applyNumberFormat="1"/>
    <xf numFmtId="3" fontId="0" fillId="0" borderId="0" xfId="0" applyNumberFormat="1" applyAlignment="1">
      <alignment horizontal="center"/>
    </xf>
    <xf numFmtId="3" fontId="0" fillId="0" borderId="0" xfId="0" applyNumberFormat="1" applyAlignment="1">
      <alignment horizontal="left"/>
    </xf>
    <xf numFmtId="3" fontId="3" fillId="4" borderId="3" xfId="0" applyNumberFormat="1" applyFont="1" applyFill="1" applyBorder="1" applyAlignment="1">
      <alignment horizontal="center"/>
    </xf>
    <xf numFmtId="3" fontId="0" fillId="0" borderId="3" xfId="0" applyNumberFormat="1" applyBorder="1" applyAlignment="1">
      <alignment horizontal="left"/>
    </xf>
    <xf numFmtId="3" fontId="0" fillId="0" borderId="3" xfId="0" applyNumberFormat="1" applyBorder="1" applyAlignment="1">
      <alignment horizontal="center"/>
    </xf>
    <xf numFmtId="3" fontId="3" fillId="4" borderId="3" xfId="0" applyNumberFormat="1" applyFont="1" applyFill="1" applyBorder="1" applyAlignment="1">
      <alignment horizontal="left"/>
    </xf>
    <xf numFmtId="0" fontId="8" fillId="0" borderId="3" xfId="0" applyFont="1" applyBorder="1" applyProtection="1">
      <protection locked="0"/>
    </xf>
    <xf numFmtId="164" fontId="9" fillId="0" borderId="3" xfId="1" applyNumberFormat="1" applyFont="1" applyBorder="1" applyAlignment="1" applyProtection="1">
      <alignment horizontal="center"/>
      <protection locked="0"/>
    </xf>
    <xf numFmtId="0" fontId="8" fillId="0" borderId="10" xfId="0" applyFont="1" applyBorder="1" applyProtection="1">
      <protection locked="0"/>
    </xf>
    <xf numFmtId="164" fontId="7" fillId="4" borderId="3" xfId="1" applyNumberFormat="1" applyFont="1" applyFill="1" applyBorder="1" applyAlignment="1" applyProtection="1">
      <alignment horizontal="center"/>
      <protection locked="0"/>
    </xf>
    <xf numFmtId="0" fontId="8" fillId="0" borderId="8" xfId="0" applyFont="1" applyBorder="1" applyProtection="1">
      <protection locked="0"/>
    </xf>
    <xf numFmtId="3" fontId="0" fillId="0" borderId="0" xfId="0" applyNumberFormat="1" applyAlignment="1">
      <alignment horizontal="center" vertical="center"/>
    </xf>
    <xf numFmtId="0" fontId="1" fillId="0" borderId="0" xfId="3" applyProtection="1">
      <protection locked="0"/>
    </xf>
    <xf numFmtId="0" fontId="11" fillId="4" borderId="13" xfId="3" applyFont="1" applyFill="1" applyBorder="1" applyAlignment="1" applyProtection="1">
      <alignment horizontal="center"/>
      <protection locked="0"/>
    </xf>
    <xf numFmtId="0" fontId="12" fillId="0" borderId="14" xfId="3" applyFont="1" applyBorder="1" applyAlignment="1" applyProtection="1">
      <alignment horizontal="center" wrapText="1"/>
      <protection locked="0"/>
    </xf>
    <xf numFmtId="0" fontId="14" fillId="0" borderId="15" xfId="4" applyFont="1" applyBorder="1"/>
    <xf numFmtId="0" fontId="12" fillId="0" borderId="10" xfId="3" applyFont="1" applyBorder="1" applyAlignment="1" applyProtection="1">
      <alignment horizontal="center" wrapText="1"/>
      <protection locked="0"/>
    </xf>
    <xf numFmtId="0" fontId="14" fillId="0" borderId="16" xfId="4" applyFont="1" applyBorder="1" applyProtection="1">
      <protection locked="0"/>
    </xf>
    <xf numFmtId="0" fontId="14" fillId="0" borderId="17" xfId="4" applyFont="1" applyBorder="1" applyProtection="1">
      <protection locked="0"/>
    </xf>
    <xf numFmtId="0" fontId="0" fillId="7" borderId="3" xfId="0" applyFill="1" applyBorder="1"/>
    <xf numFmtId="0" fontId="17" fillId="8" borderId="19" xfId="0" applyFont="1" applyFill="1" applyBorder="1" applyAlignment="1" applyProtection="1">
      <alignment horizontal="center" vertical="center" wrapText="1"/>
      <protection locked="0"/>
    </xf>
    <xf numFmtId="0" fontId="4" fillId="0" borderId="14" xfId="0" applyFont="1" applyBorder="1" applyProtection="1">
      <protection locked="0"/>
    </xf>
    <xf numFmtId="0" fontId="18" fillId="0" borderId="1" xfId="0" applyFont="1" applyBorder="1" applyAlignment="1" applyProtection="1">
      <alignment horizontal="center"/>
      <protection locked="0"/>
    </xf>
    <xf numFmtId="0" fontId="4" fillId="0" borderId="10" xfId="0" applyFont="1" applyBorder="1" applyProtection="1">
      <protection locked="0"/>
    </xf>
    <xf numFmtId="0" fontId="18" fillId="0" borderId="3" xfId="0" applyFont="1" applyBorder="1" applyAlignment="1" applyProtection="1">
      <alignment horizontal="center"/>
      <protection locked="0"/>
    </xf>
    <xf numFmtId="0" fontId="19" fillId="0" borderId="20" xfId="0" applyFont="1" applyBorder="1" applyAlignment="1" applyProtection="1">
      <alignment horizontal="left" vertical="center" wrapText="1"/>
      <protection locked="0"/>
    </xf>
    <xf numFmtId="0" fontId="17" fillId="4" borderId="11" xfId="0" applyFont="1" applyFill="1" applyBorder="1" applyAlignment="1" applyProtection="1">
      <alignment horizontal="center" vertical="center" wrapText="1"/>
      <protection locked="0"/>
    </xf>
    <xf numFmtId="0" fontId="17" fillId="4" borderId="22" xfId="0" applyFont="1" applyFill="1" applyBorder="1" applyAlignment="1" applyProtection="1">
      <alignment horizontal="center"/>
      <protection locked="0"/>
    </xf>
    <xf numFmtId="0" fontId="0" fillId="0" borderId="0" xfId="0" applyAlignment="1"/>
    <xf numFmtId="0" fontId="4" fillId="0" borderId="0" xfId="0" applyFont="1" applyBorder="1" applyProtection="1">
      <protection locked="0"/>
    </xf>
    <xf numFmtId="0" fontId="4" fillId="0" borderId="0" xfId="0" applyFont="1" applyProtection="1">
      <protection locked="0"/>
    </xf>
    <xf numFmtId="0" fontId="0" fillId="0" borderId="0" xfId="0" applyProtection="1">
      <protection locked="0"/>
    </xf>
    <xf numFmtId="0" fontId="21" fillId="0" borderId="0" xfId="0" applyFont="1" applyAlignment="1" applyProtection="1">
      <protection locked="0"/>
    </xf>
    <xf numFmtId="0" fontId="5" fillId="8" borderId="13" xfId="0" applyFont="1" applyFill="1" applyBorder="1" applyAlignment="1" applyProtection="1">
      <alignment horizontal="center" vertical="center" wrapText="1"/>
      <protection locked="0"/>
    </xf>
    <xf numFmtId="0" fontId="5" fillId="8" borderId="5" xfId="0" applyFont="1" applyFill="1" applyBorder="1" applyAlignment="1" applyProtection="1">
      <alignment horizontal="center" vertical="center" wrapText="1"/>
      <protection locked="0"/>
    </xf>
    <xf numFmtId="0" fontId="5" fillId="8" borderId="7" xfId="0" applyFont="1" applyFill="1" applyBorder="1" applyAlignment="1" applyProtection="1">
      <alignment horizontal="center" vertical="center" wrapText="1"/>
      <protection locked="0"/>
    </xf>
    <xf numFmtId="0" fontId="23" fillId="0" borderId="28" xfId="0" applyFont="1" applyBorder="1" applyProtection="1">
      <protection locked="0"/>
    </xf>
    <xf numFmtId="0" fontId="23" fillId="0" borderId="29" xfId="0" applyFont="1" applyBorder="1" applyProtection="1">
      <protection locked="0"/>
    </xf>
    <xf numFmtId="164" fontId="0" fillId="0" borderId="0" xfId="1" applyNumberFormat="1" applyFont="1"/>
    <xf numFmtId="0" fontId="23" fillId="0" borderId="30" xfId="0" applyFont="1" applyBorder="1" applyProtection="1">
      <protection locked="0"/>
    </xf>
    <xf numFmtId="0" fontId="23" fillId="0" borderId="34" xfId="0" applyFont="1" applyBorder="1" applyProtection="1">
      <protection locked="0"/>
    </xf>
    <xf numFmtId="166" fontId="0" fillId="0" borderId="0" xfId="0" applyNumberFormat="1"/>
    <xf numFmtId="0" fontId="23" fillId="0" borderId="38" xfId="0" applyFont="1" applyBorder="1" applyAlignment="1" applyProtection="1">
      <alignment wrapText="1"/>
      <protection locked="0"/>
    </xf>
    <xf numFmtId="0" fontId="0" fillId="0" borderId="0" xfId="0" applyBorder="1"/>
    <xf numFmtId="0" fontId="3" fillId="4" borderId="3" xfId="0" applyFont="1" applyFill="1" applyBorder="1" applyAlignment="1">
      <alignment horizontal="center"/>
    </xf>
    <xf numFmtId="0" fontId="10" fillId="4" borderId="3" xfId="0" applyFont="1" applyFill="1" applyBorder="1" applyProtection="1">
      <protection locked="0"/>
    </xf>
    <xf numFmtId="0" fontId="7" fillId="4" borderId="3" xfId="0" applyFont="1" applyFill="1" applyBorder="1" applyAlignment="1">
      <alignment horizontal="left"/>
    </xf>
    <xf numFmtId="3" fontId="3" fillId="4" borderId="3" xfId="0" applyNumberFormat="1" applyFont="1" applyFill="1" applyBorder="1" applyAlignment="1">
      <alignment horizontal="center" vertical="center" wrapText="1"/>
    </xf>
    <xf numFmtId="0" fontId="0" fillId="0" borderId="0" xfId="0" applyFill="1"/>
    <xf numFmtId="0" fontId="0" fillId="0" borderId="0" xfId="0" applyFill="1" applyBorder="1"/>
    <xf numFmtId="0" fontId="3" fillId="0" borderId="0" xfId="0" applyFont="1" applyFill="1" applyBorder="1" applyAlignment="1">
      <alignment horizontal="center" vertical="center"/>
    </xf>
    <xf numFmtId="3" fontId="3" fillId="2" borderId="3" xfId="0" applyNumberFormat="1" applyFont="1" applyFill="1" applyBorder="1" applyAlignment="1">
      <alignment horizontal="center"/>
    </xf>
    <xf numFmtId="3" fontId="3" fillId="4" borderId="3" xfId="0" applyNumberFormat="1" applyFont="1" applyFill="1" applyBorder="1" applyAlignment="1">
      <alignment horizontal="center" vertical="center"/>
    </xf>
    <xf numFmtId="0" fontId="8" fillId="0" borderId="20" xfId="0" applyFont="1" applyBorder="1" applyProtection="1">
      <protection locked="0"/>
    </xf>
    <xf numFmtId="0" fontId="3" fillId="0" borderId="0" xfId="0" applyFont="1" applyFill="1" applyBorder="1" applyAlignment="1">
      <alignment horizontal="center"/>
    </xf>
    <xf numFmtId="164" fontId="9" fillId="0" borderId="21" xfId="1" applyNumberFormat="1" applyFont="1" applyBorder="1" applyAlignment="1" applyProtection="1">
      <alignment horizontal="center"/>
      <protection locked="0"/>
    </xf>
    <xf numFmtId="0" fontId="8" fillId="0" borderId="9" xfId="0" applyFont="1" applyBorder="1" applyProtection="1">
      <protection locked="0"/>
    </xf>
    <xf numFmtId="164" fontId="9" fillId="0" borderId="9" xfId="1" applyNumberFormat="1" applyFont="1" applyBorder="1" applyAlignment="1" applyProtection="1">
      <alignment horizontal="center"/>
      <protection locked="0"/>
    </xf>
    <xf numFmtId="0" fontId="6" fillId="3" borderId="21" xfId="0" applyFont="1" applyFill="1" applyBorder="1" applyAlignment="1">
      <alignment horizontal="center"/>
    </xf>
    <xf numFmtId="0" fontId="18" fillId="0" borderId="21" xfId="0" applyFont="1" applyBorder="1" applyAlignment="1" applyProtection="1">
      <alignment horizontal="center" vertical="center"/>
      <protection locked="0"/>
    </xf>
    <xf numFmtId="9" fontId="18" fillId="0" borderId="3" xfId="5" applyFont="1" applyBorder="1" applyAlignment="1" applyProtection="1">
      <alignment horizontal="center"/>
      <protection locked="0"/>
    </xf>
    <xf numFmtId="9" fontId="17" fillId="4" borderId="13" xfId="1" applyFont="1" applyFill="1" applyBorder="1" applyAlignment="1" applyProtection="1">
      <alignment horizontal="center"/>
      <protection locked="0"/>
    </xf>
    <xf numFmtId="9" fontId="18" fillId="0" borderId="9" xfId="5" applyFont="1" applyBorder="1" applyAlignment="1" applyProtection="1">
      <alignment horizontal="center"/>
      <protection locked="0"/>
    </xf>
    <xf numFmtId="0" fontId="17" fillId="8" borderId="13" xfId="0" applyFont="1" applyFill="1" applyBorder="1" applyAlignment="1" applyProtection="1">
      <alignment horizontal="center" vertical="center" wrapText="1"/>
      <protection locked="0"/>
    </xf>
    <xf numFmtId="9" fontId="18" fillId="0" borderId="21" xfId="5" applyFont="1" applyBorder="1" applyAlignment="1" applyProtection="1">
      <alignment horizontal="center" vertical="center"/>
      <protection locked="0"/>
    </xf>
    <xf numFmtId="165" fontId="0" fillId="0" borderId="1" xfId="2" applyNumberFormat="1" applyFont="1" applyBorder="1" applyAlignment="1">
      <alignment horizontal="center"/>
    </xf>
    <xf numFmtId="165" fontId="0" fillId="0" borderId="3" xfId="2" applyNumberFormat="1" applyFont="1" applyBorder="1" applyAlignment="1">
      <alignment horizontal="center"/>
    </xf>
    <xf numFmtId="165" fontId="0" fillId="0" borderId="21" xfId="2" applyNumberFormat="1" applyFont="1" applyBorder="1" applyAlignment="1">
      <alignment horizontal="center"/>
    </xf>
    <xf numFmtId="165" fontId="0" fillId="0" borderId="9" xfId="2" applyNumberFormat="1" applyFont="1" applyBorder="1" applyAlignment="1">
      <alignment horizontal="center"/>
    </xf>
    <xf numFmtId="165" fontId="0" fillId="0" borderId="18" xfId="2" applyNumberFormat="1" applyFont="1" applyBorder="1" applyAlignment="1">
      <alignment horizontal="center"/>
    </xf>
    <xf numFmtId="164" fontId="0" fillId="0" borderId="1" xfId="1" applyNumberFormat="1" applyFont="1" applyBorder="1" applyAlignment="1">
      <alignment horizontal="center"/>
    </xf>
    <xf numFmtId="164" fontId="0" fillId="0" borderId="2" xfId="1" applyNumberFormat="1" applyFont="1" applyBorder="1" applyAlignment="1">
      <alignment horizontal="center"/>
    </xf>
    <xf numFmtId="164" fontId="0" fillId="0" borderId="3" xfId="1" applyNumberFormat="1" applyFont="1" applyBorder="1" applyAlignment="1">
      <alignment horizontal="center"/>
    </xf>
    <xf numFmtId="164" fontId="0" fillId="0" borderId="16" xfId="1" applyNumberFormat="1" applyFont="1" applyBorder="1" applyAlignment="1">
      <alignment horizontal="center"/>
    </xf>
    <xf numFmtId="164" fontId="0" fillId="0" borderId="3" xfId="5" applyNumberFormat="1" applyFont="1" applyBorder="1" applyAlignment="1">
      <alignment horizontal="center"/>
    </xf>
    <xf numFmtId="164" fontId="0" fillId="0" borderId="16" xfId="5" applyNumberFormat="1" applyFont="1" applyBorder="1" applyAlignment="1">
      <alignment horizontal="center"/>
    </xf>
    <xf numFmtId="164" fontId="0" fillId="0" borderId="21" xfId="5" applyNumberFormat="1" applyFont="1" applyBorder="1" applyAlignment="1">
      <alignment horizontal="center"/>
    </xf>
    <xf numFmtId="164" fontId="0" fillId="0" borderId="31" xfId="5" applyNumberFormat="1" applyFont="1" applyBorder="1" applyAlignment="1">
      <alignment horizontal="center"/>
    </xf>
    <xf numFmtId="164" fontId="0" fillId="0" borderId="9" xfId="5" applyNumberFormat="1" applyFont="1" applyBorder="1" applyAlignment="1">
      <alignment horizontal="center"/>
    </xf>
    <xf numFmtId="164" fontId="0" fillId="0" borderId="35" xfId="5" applyNumberFormat="1" applyFont="1" applyBorder="1" applyAlignment="1">
      <alignment horizontal="center"/>
    </xf>
    <xf numFmtId="9" fontId="0" fillId="0" borderId="1" xfId="5" applyFont="1" applyBorder="1" applyAlignment="1">
      <alignment horizontal="center"/>
    </xf>
    <xf numFmtId="9" fontId="0" fillId="0" borderId="18" xfId="5" applyFont="1" applyBorder="1" applyAlignment="1">
      <alignment horizontal="center"/>
    </xf>
    <xf numFmtId="164" fontId="0" fillId="0" borderId="37" xfId="5" applyNumberFormat="1" applyFont="1" applyBorder="1" applyAlignment="1">
      <alignment horizontal="center"/>
    </xf>
    <xf numFmtId="0" fontId="5" fillId="4" borderId="5" xfId="0" applyFont="1" applyFill="1" applyBorder="1" applyProtection="1">
      <protection locked="0"/>
    </xf>
    <xf numFmtId="165" fontId="5" fillId="4" borderId="32" xfId="2" applyNumberFormat="1" applyFont="1" applyFill="1" applyBorder="1" applyAlignment="1" applyProtection="1">
      <alignment horizontal="center"/>
      <protection locked="0"/>
    </xf>
    <xf numFmtId="9" fontId="5" fillId="4" borderId="32" xfId="5" applyFont="1" applyFill="1" applyBorder="1" applyAlignment="1" applyProtection="1">
      <alignment horizontal="center"/>
      <protection locked="0"/>
    </xf>
    <xf numFmtId="9" fontId="5" fillId="4" borderId="33" xfId="5" applyFont="1" applyFill="1" applyBorder="1" applyAlignment="1" applyProtection="1">
      <alignment horizontal="center"/>
      <protection locked="0"/>
    </xf>
    <xf numFmtId="0" fontId="5" fillId="4" borderId="25" xfId="0" applyFont="1" applyFill="1" applyBorder="1" applyProtection="1">
      <protection locked="0"/>
    </xf>
    <xf numFmtId="165" fontId="5" fillId="4" borderId="36" xfId="2" applyNumberFormat="1" applyFont="1" applyFill="1" applyBorder="1" applyAlignment="1" applyProtection="1">
      <alignment horizontal="center"/>
      <protection locked="0"/>
    </xf>
    <xf numFmtId="9" fontId="5" fillId="4" borderId="36" xfId="5" applyFont="1" applyFill="1" applyBorder="1" applyAlignment="1" applyProtection="1">
      <alignment horizontal="center"/>
      <protection locked="0"/>
    </xf>
    <xf numFmtId="9" fontId="5" fillId="4" borderId="37" xfId="5" applyFont="1" applyFill="1" applyBorder="1" applyAlignment="1" applyProtection="1">
      <alignment horizontal="center"/>
      <protection locked="0"/>
    </xf>
    <xf numFmtId="3" fontId="3" fillId="0" borderId="0" xfId="0" applyNumberFormat="1" applyFont="1" applyAlignment="1">
      <alignment horizontal="center" vertical="center"/>
    </xf>
    <xf numFmtId="0" fontId="26" fillId="0" borderId="3" xfId="0" applyFont="1" applyBorder="1" applyProtection="1">
      <protection locked="0"/>
    </xf>
    <xf numFmtId="0" fontId="27" fillId="4" borderId="3" xfId="0" applyFont="1" applyFill="1" applyBorder="1" applyProtection="1">
      <protection locked="0"/>
    </xf>
    <xf numFmtId="0" fontId="3" fillId="4" borderId="3" xfId="0" applyFont="1" applyFill="1" applyBorder="1" applyAlignment="1">
      <alignment horizontal="left"/>
    </xf>
    <xf numFmtId="164" fontId="0" fillId="0" borderId="9" xfId="1" applyNumberFormat="1" applyFont="1" applyBorder="1" applyAlignment="1" applyProtection="1">
      <alignment horizontal="center"/>
      <protection locked="0"/>
    </xf>
    <xf numFmtId="164" fontId="3" fillId="4" borderId="9" xfId="1" applyNumberFormat="1" applyFont="1" applyFill="1" applyBorder="1" applyAlignment="1" applyProtection="1">
      <alignment horizontal="center"/>
      <protection locked="0"/>
    </xf>
    <xf numFmtId="164" fontId="0" fillId="0" borderId="3" xfId="1" applyNumberFormat="1" applyFont="1" applyBorder="1" applyAlignment="1" applyProtection="1">
      <alignment horizontal="center"/>
      <protection locked="0"/>
    </xf>
    <xf numFmtId="164" fontId="3" fillId="4" borderId="3" xfId="1" applyNumberFormat="1" applyFont="1" applyFill="1" applyBorder="1" applyAlignment="1" applyProtection="1">
      <alignment horizontal="center"/>
      <protection locked="0"/>
    </xf>
    <xf numFmtId="3" fontId="0" fillId="0" borderId="0" xfId="0" applyNumberFormat="1" applyAlignment="1">
      <alignment horizontal="center" vertical="center" wrapText="1"/>
    </xf>
    <xf numFmtId="3" fontId="3" fillId="0" borderId="4" xfId="0" applyNumberFormat="1" applyFont="1" applyBorder="1" applyAlignment="1">
      <alignment horizontal="center" vertical="center"/>
    </xf>
    <xf numFmtId="3" fontId="3" fillId="2" borderId="3" xfId="0" applyNumberFormat="1" applyFont="1" applyFill="1" applyBorder="1" applyAlignment="1">
      <alignment horizontal="center" vertical="center" wrapText="1"/>
    </xf>
    <xf numFmtId="0" fontId="24" fillId="0" borderId="0" xfId="4" applyFont="1" applyFill="1" applyBorder="1" applyAlignment="1" applyProtection="1">
      <alignment vertical="center"/>
      <protection locked="0"/>
    </xf>
    <xf numFmtId="0" fontId="25" fillId="0" borderId="0" xfId="4" applyFont="1" applyFill="1" applyBorder="1" applyAlignment="1" applyProtection="1">
      <alignment vertical="center"/>
      <protection locked="0"/>
    </xf>
    <xf numFmtId="0" fontId="3" fillId="0" borderId="0" xfId="0" applyFont="1" applyAlignment="1" applyProtection="1">
      <alignment wrapText="1"/>
      <protection locked="0"/>
    </xf>
    <xf numFmtId="0" fontId="26" fillId="0" borderId="9" xfId="0" applyFont="1" applyBorder="1" applyProtection="1">
      <protection locked="0"/>
    </xf>
    <xf numFmtId="164" fontId="0" fillId="0" borderId="0" xfId="1" applyNumberFormat="1" applyFont="1" applyBorder="1" applyAlignment="1" applyProtection="1">
      <alignment horizontal="center"/>
      <protection locked="0"/>
    </xf>
    <xf numFmtId="164" fontId="0" fillId="0" borderId="0" xfId="1" applyNumberFormat="1" applyFont="1" applyFill="1" applyBorder="1" applyAlignment="1" applyProtection="1">
      <alignment horizontal="center"/>
      <protection locked="0"/>
    </xf>
    <xf numFmtId="164" fontId="3" fillId="0" borderId="0" xfId="1" applyNumberFormat="1" applyFont="1" applyFill="1" applyBorder="1" applyAlignment="1" applyProtection="1">
      <alignment horizontal="center"/>
      <protection locked="0"/>
    </xf>
    <xf numFmtId="164" fontId="7" fillId="4" borderId="9" xfId="1" applyNumberFormat="1" applyFont="1" applyFill="1" applyBorder="1" applyAlignment="1" applyProtection="1">
      <alignment horizontal="center"/>
      <protection locked="0"/>
    </xf>
    <xf numFmtId="3" fontId="3" fillId="0" borderId="0" xfId="0" applyNumberFormat="1" applyFont="1" applyAlignment="1">
      <alignment horizontal="center"/>
    </xf>
    <xf numFmtId="3" fontId="3" fillId="0" borderId="0" xfId="0" applyNumberFormat="1" applyFont="1" applyFill="1" applyBorder="1" applyAlignment="1">
      <alignment horizontal="center"/>
    </xf>
    <xf numFmtId="3" fontId="3" fillId="0" borderId="0" xfId="0" applyNumberFormat="1" applyFont="1" applyFill="1" applyBorder="1" applyAlignment="1">
      <alignment horizontal="center" vertical="center"/>
    </xf>
    <xf numFmtId="3" fontId="0" fillId="0" borderId="0" xfId="0" applyNumberFormat="1" applyFill="1" applyBorder="1" applyAlignment="1">
      <alignment horizontal="center"/>
    </xf>
    <xf numFmtId="0" fontId="11" fillId="4" borderId="5" xfId="3" applyFont="1" applyFill="1" applyBorder="1" applyAlignment="1" applyProtection="1">
      <alignment horizontal="center"/>
      <protection locked="0"/>
    </xf>
    <xf numFmtId="0" fontId="1" fillId="4" borderId="7" xfId="3" applyFill="1" applyBorder="1" applyAlignment="1" applyProtection="1">
      <alignment horizontal="center"/>
      <protection locked="0"/>
    </xf>
    <xf numFmtId="0" fontId="11" fillId="6" borderId="5" xfId="3" applyFont="1" applyFill="1" applyBorder="1" applyAlignment="1" applyProtection="1">
      <alignment horizontal="center"/>
      <protection locked="0"/>
    </xf>
    <xf numFmtId="0" fontId="11" fillId="6" borderId="7" xfId="3" applyFont="1" applyFill="1" applyBorder="1" applyAlignment="1" applyProtection="1">
      <alignment horizontal="center"/>
      <protection locked="0"/>
    </xf>
    <xf numFmtId="0" fontId="15" fillId="0" borderId="3" xfId="0" applyFont="1" applyFill="1" applyBorder="1" applyAlignment="1" applyProtection="1">
      <alignment horizontal="center"/>
      <protection locked="0"/>
    </xf>
    <xf numFmtId="0" fontId="4" fillId="0" borderId="0" xfId="0" applyFont="1" applyBorder="1" applyAlignment="1" applyProtection="1">
      <alignment horizontal="center" wrapText="1"/>
      <protection locked="0"/>
    </xf>
    <xf numFmtId="0" fontId="17" fillId="0" borderId="0" xfId="0" applyFont="1" applyBorder="1" applyAlignment="1" applyProtection="1">
      <alignment horizontal="left" vertical="top" wrapText="1"/>
      <protection locked="0"/>
    </xf>
    <xf numFmtId="0" fontId="0" fillId="0" borderId="0" xfId="0" applyAlignment="1" applyProtection="1">
      <alignment horizontal="left" vertical="top" wrapText="1"/>
      <protection locked="0"/>
    </xf>
    <xf numFmtId="0" fontId="4" fillId="0" borderId="0" xfId="0" applyFont="1" applyBorder="1" applyAlignment="1" applyProtection="1">
      <alignment horizontal="left" vertical="top" wrapText="1"/>
      <protection locked="0"/>
    </xf>
    <xf numFmtId="0" fontId="4" fillId="0" borderId="0" xfId="0" applyFont="1" applyBorder="1" applyAlignment="1" applyProtection="1">
      <alignment horizontal="left" vertical="center" wrapText="1"/>
      <protection locked="0"/>
    </xf>
    <xf numFmtId="0" fontId="16" fillId="4" borderId="5" xfId="0" applyFont="1" applyFill="1" applyBorder="1" applyAlignment="1" applyProtection="1">
      <alignment horizontal="center" wrapText="1"/>
      <protection locked="0"/>
    </xf>
    <xf numFmtId="0" fontId="16" fillId="4" borderId="6" xfId="0" applyFont="1" applyFill="1" applyBorder="1" applyAlignment="1" applyProtection="1">
      <alignment horizontal="center" wrapText="1"/>
      <protection locked="0"/>
    </xf>
    <xf numFmtId="0" fontId="16" fillId="4" borderId="7" xfId="0" applyFont="1" applyFill="1" applyBorder="1" applyAlignment="1" applyProtection="1">
      <alignment horizontal="center" wrapText="1"/>
      <protection locked="0"/>
    </xf>
    <xf numFmtId="0" fontId="4" fillId="5" borderId="5" xfId="0" applyFont="1" applyFill="1" applyBorder="1" applyAlignment="1" applyProtection="1">
      <alignment horizontal="center" vertical="top" wrapText="1"/>
      <protection locked="0"/>
    </xf>
    <xf numFmtId="0" fontId="4" fillId="5" borderId="6" xfId="0" applyFont="1" applyFill="1" applyBorder="1" applyAlignment="1" applyProtection="1">
      <alignment horizontal="center" vertical="top" wrapText="1"/>
      <protection locked="0"/>
    </xf>
    <xf numFmtId="0" fontId="4" fillId="5" borderId="7" xfId="0" applyFont="1" applyFill="1" applyBorder="1" applyAlignment="1" applyProtection="1">
      <alignment horizontal="center" vertical="top" wrapText="1"/>
      <protection locked="0"/>
    </xf>
    <xf numFmtId="0" fontId="4" fillId="0" borderId="0" xfId="0" applyFont="1" applyBorder="1" applyAlignment="1" applyProtection="1">
      <alignment horizontal="center" vertical="top" wrapText="1"/>
      <protection locked="0"/>
    </xf>
    <xf numFmtId="0" fontId="0" fillId="0" borderId="0" xfId="0" applyAlignment="1" applyProtection="1">
      <alignment horizontal="center" vertical="top" wrapText="1"/>
      <protection locked="0"/>
    </xf>
    <xf numFmtId="0" fontId="0" fillId="0" borderId="0" xfId="0" applyAlignment="1" applyProtection="1">
      <alignment horizontal="left" vertical="center" wrapText="1"/>
      <protection locked="0"/>
    </xf>
    <xf numFmtId="0" fontId="22" fillId="7" borderId="23" xfId="0" applyFont="1" applyFill="1" applyBorder="1" applyAlignment="1">
      <alignment horizontal="center" vertical="center" wrapText="1"/>
    </xf>
    <xf numFmtId="0" fontId="22" fillId="7" borderId="24" xfId="0" applyFont="1" applyFill="1" applyBorder="1" applyAlignment="1">
      <alignment horizontal="center" vertical="center" wrapText="1"/>
    </xf>
    <xf numFmtId="0" fontId="22" fillId="7" borderId="15" xfId="0" applyFont="1" applyFill="1" applyBorder="1" applyAlignment="1">
      <alignment horizontal="center" vertical="center" wrapText="1"/>
    </xf>
    <xf numFmtId="0" fontId="22" fillId="7" borderId="25" xfId="0" applyFont="1" applyFill="1" applyBorder="1" applyAlignment="1">
      <alignment horizontal="center" vertical="center" wrapText="1"/>
    </xf>
    <xf numFmtId="0" fontId="22" fillId="7" borderId="26" xfId="0" applyFont="1" applyFill="1" applyBorder="1" applyAlignment="1">
      <alignment horizontal="center" vertical="center" wrapText="1"/>
    </xf>
    <xf numFmtId="0" fontId="22" fillId="7" borderId="0" xfId="0" applyFont="1" applyFill="1" applyBorder="1" applyAlignment="1">
      <alignment horizontal="center" vertical="center" wrapText="1"/>
    </xf>
    <xf numFmtId="0" fontId="22" fillId="7" borderId="27" xfId="0" applyFont="1" applyFill="1" applyBorder="1" applyAlignment="1">
      <alignment horizontal="center" vertical="center" wrapText="1"/>
    </xf>
    <xf numFmtId="0" fontId="3" fillId="4" borderId="0" xfId="0" applyFont="1" applyFill="1" applyAlignment="1" applyProtection="1">
      <alignment horizontal="center" wrapText="1"/>
      <protection locked="0"/>
    </xf>
    <xf numFmtId="0" fontId="24" fillId="7" borderId="3" xfId="4" applyFont="1" applyFill="1" applyBorder="1" applyAlignment="1" applyProtection="1">
      <alignment horizontal="center" vertical="center"/>
      <protection locked="0"/>
    </xf>
    <xf numFmtId="0" fontId="25" fillId="7" borderId="3" xfId="4" applyFont="1" applyFill="1" applyBorder="1" applyAlignment="1" applyProtection="1">
      <alignment horizontal="center" vertical="center"/>
      <protection locked="0"/>
    </xf>
    <xf numFmtId="0" fontId="3" fillId="4" borderId="23" xfId="0" applyFont="1" applyFill="1" applyBorder="1" applyAlignment="1" applyProtection="1">
      <alignment horizontal="center" wrapText="1"/>
      <protection locked="0"/>
    </xf>
    <xf numFmtId="0" fontId="3" fillId="4" borderId="6" xfId="0" applyFont="1" applyFill="1" applyBorder="1" applyAlignment="1" applyProtection="1">
      <alignment horizontal="center" wrapText="1"/>
      <protection locked="0"/>
    </xf>
    <xf numFmtId="0" fontId="24" fillId="7" borderId="4" xfId="4" applyFont="1" applyFill="1" applyBorder="1" applyAlignment="1" applyProtection="1">
      <alignment horizontal="center" vertical="center"/>
      <protection locked="0"/>
    </xf>
    <xf numFmtId="0" fontId="24" fillId="7" borderId="39" xfId="4" applyFont="1" applyFill="1" applyBorder="1" applyAlignment="1" applyProtection="1">
      <alignment horizontal="center" vertical="center"/>
      <protection locked="0"/>
    </xf>
    <xf numFmtId="0" fontId="24" fillId="7" borderId="40" xfId="4" applyFont="1" applyFill="1" applyBorder="1" applyAlignment="1" applyProtection="1">
      <alignment horizontal="center" vertical="center"/>
      <protection locked="0"/>
    </xf>
    <xf numFmtId="0" fontId="25" fillId="7" borderId="4" xfId="4" applyFont="1" applyFill="1" applyBorder="1" applyAlignment="1" applyProtection="1">
      <alignment horizontal="center" vertical="center"/>
      <protection locked="0"/>
    </xf>
    <xf numFmtId="0" fontId="25" fillId="7" borderId="39" xfId="4" applyFont="1" applyFill="1" applyBorder="1" applyAlignment="1" applyProtection="1">
      <alignment horizontal="center" vertical="center"/>
      <protection locked="0"/>
    </xf>
    <xf numFmtId="0" fontId="25" fillId="7" borderId="40" xfId="4" applyFont="1" applyFill="1" applyBorder="1" applyAlignment="1" applyProtection="1">
      <alignment horizontal="center" vertical="center"/>
      <protection locked="0"/>
    </xf>
    <xf numFmtId="0" fontId="7" fillId="4" borderId="3" xfId="0" applyFont="1" applyFill="1" applyBorder="1" applyAlignment="1">
      <alignment horizontal="center"/>
    </xf>
    <xf numFmtId="3" fontId="3" fillId="4" borderId="21" xfId="0" applyNumberFormat="1" applyFont="1" applyFill="1" applyBorder="1" applyAlignment="1">
      <alignment horizontal="center" vertical="center"/>
    </xf>
    <xf numFmtId="3" fontId="3" fillId="4" borderId="9" xfId="0" applyNumberFormat="1" applyFont="1" applyFill="1" applyBorder="1" applyAlignment="1">
      <alignment horizontal="center" vertical="center"/>
    </xf>
    <xf numFmtId="0" fontId="7" fillId="4" borderId="12" xfId="0" applyFont="1" applyFill="1" applyBorder="1" applyAlignment="1">
      <alignment horizontal="center"/>
    </xf>
    <xf numFmtId="0" fontId="3" fillId="4" borderId="12" xfId="0" applyFont="1" applyFill="1" applyBorder="1" applyAlignment="1">
      <alignment horizontal="center"/>
    </xf>
    <xf numFmtId="0" fontId="24" fillId="7" borderId="3" xfId="4" applyFont="1" applyFill="1" applyBorder="1" applyAlignment="1" applyProtection="1">
      <alignment horizontal="center" vertical="center" wrapText="1"/>
      <protection locked="0"/>
    </xf>
  </cellXfs>
  <cellStyles count="6">
    <cellStyle name="Hipervínculo" xfId="4" builtinId="8"/>
    <cellStyle name="Millares" xfId="2" builtinId="3"/>
    <cellStyle name="Normal" xfId="0" builtinId="0"/>
    <cellStyle name="Normal 2" xfId="3" xr:uid="{00000000-0005-0000-0000-000003000000}"/>
    <cellStyle name="Porcentaje" xfId="1" builtinId="5"/>
    <cellStyle name="Porcentaje 2" xfId="5" xr:uid="{00000000-0005-0000-0000-000005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layout>
        <c:manualLayout>
          <c:xMode val="edge"/>
          <c:yMode val="edge"/>
          <c:x val="0.43587919620283683"/>
          <c:y val="1.7429193899782137E-2"/>
        </c:manualLayout>
      </c:layout>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manualLayout>
          <c:layoutTarget val="inner"/>
          <c:xMode val="edge"/>
          <c:yMode val="edge"/>
          <c:x val="0.15717663507495647"/>
          <c:y val="0.16464245220468518"/>
          <c:w val="0.76067352513411712"/>
          <c:h val="0.74545351113621994"/>
        </c:manualLayout>
      </c:layout>
      <c:pie3DChart>
        <c:varyColors val="1"/>
        <c:ser>
          <c:idx val="0"/>
          <c:order val="0"/>
          <c:tx>
            <c:strRef>
              <c:f>Cobertura!$D$4</c:f>
              <c:strCache>
                <c:ptCount val="1"/>
                <c:pt idx="0">
                  <c:v>% COBERTURA</c:v>
                </c:pt>
              </c:strCache>
            </c:strRef>
          </c:tx>
          <c:explosion val="25"/>
          <c:dPt>
            <c:idx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0-20D5-4172-996A-A8D283323CE8}"/>
              </c:ext>
            </c:extLst>
          </c:dPt>
          <c:dPt>
            <c:idx val="1"/>
            <c:bubble3D val="0"/>
            <c:spPr>
              <a:gradFill rotWithShape="1">
                <a:gsLst>
                  <a:gs pos="0">
                    <a:schemeClr val="accent2">
                      <a:shade val="40000"/>
                      <a:satMod val="155000"/>
                    </a:schemeClr>
                  </a:gs>
                  <a:gs pos="65000">
                    <a:schemeClr val="accent2">
                      <a:shade val="85000"/>
                      <a:satMod val="155000"/>
                    </a:schemeClr>
                  </a:gs>
                  <a:gs pos="100000">
                    <a:schemeClr val="accent2">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1-20D5-4172-996A-A8D283323CE8}"/>
              </c:ext>
            </c:extLst>
          </c:dPt>
          <c:dPt>
            <c:idx val="2"/>
            <c:bubble3D val="0"/>
            <c:spPr>
              <a:gradFill rotWithShape="1">
                <a:gsLst>
                  <a:gs pos="0">
                    <a:schemeClr val="accent3">
                      <a:shade val="40000"/>
                      <a:satMod val="155000"/>
                    </a:schemeClr>
                  </a:gs>
                  <a:gs pos="65000">
                    <a:schemeClr val="accent3">
                      <a:shade val="85000"/>
                      <a:satMod val="155000"/>
                    </a:schemeClr>
                  </a:gs>
                  <a:gs pos="100000">
                    <a:schemeClr val="accent3">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2-20D5-4172-996A-A8D283323CE8}"/>
              </c:ext>
            </c:extLst>
          </c:dPt>
          <c:dPt>
            <c:idx val="3"/>
            <c:bubble3D val="0"/>
            <c:spPr>
              <a:gradFill rotWithShape="1">
                <a:gsLst>
                  <a:gs pos="0">
                    <a:schemeClr val="accent4">
                      <a:shade val="40000"/>
                      <a:satMod val="155000"/>
                    </a:schemeClr>
                  </a:gs>
                  <a:gs pos="65000">
                    <a:schemeClr val="accent4">
                      <a:shade val="85000"/>
                      <a:satMod val="155000"/>
                    </a:schemeClr>
                  </a:gs>
                  <a:gs pos="100000">
                    <a:schemeClr val="accent4">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3-20D5-4172-996A-A8D283323CE8}"/>
              </c:ext>
            </c:extLst>
          </c:dPt>
          <c:dPt>
            <c:idx val="4"/>
            <c:bubble3D val="0"/>
            <c:spPr>
              <a:gradFill rotWithShape="1">
                <a:gsLst>
                  <a:gs pos="0">
                    <a:schemeClr val="accent5">
                      <a:shade val="40000"/>
                      <a:satMod val="155000"/>
                    </a:schemeClr>
                  </a:gs>
                  <a:gs pos="65000">
                    <a:schemeClr val="accent5">
                      <a:shade val="85000"/>
                      <a:satMod val="155000"/>
                    </a:schemeClr>
                  </a:gs>
                  <a:gs pos="100000">
                    <a:schemeClr val="accent5">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4-20D5-4172-996A-A8D283323CE8}"/>
              </c:ext>
            </c:extLst>
          </c:dPt>
          <c:dPt>
            <c:idx val="5"/>
            <c:bubble3D val="0"/>
            <c:spPr>
              <a:gradFill rotWithShape="1">
                <a:gsLst>
                  <a:gs pos="0">
                    <a:schemeClr val="accent6">
                      <a:shade val="40000"/>
                      <a:satMod val="155000"/>
                    </a:schemeClr>
                  </a:gs>
                  <a:gs pos="65000">
                    <a:schemeClr val="accent6">
                      <a:shade val="85000"/>
                      <a:satMod val="155000"/>
                    </a:schemeClr>
                  </a:gs>
                  <a:gs pos="100000">
                    <a:schemeClr val="accent6">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5-20D5-4172-996A-A8D283323CE8}"/>
              </c:ext>
            </c:extLst>
          </c:dPt>
          <c:dPt>
            <c:idx val="6"/>
            <c:bubble3D val="0"/>
            <c:spPr>
              <a:gradFill rotWithShape="1">
                <a:gsLst>
                  <a:gs pos="0">
                    <a:schemeClr val="accent1">
                      <a:lumMod val="60000"/>
                      <a:shade val="40000"/>
                      <a:satMod val="155000"/>
                    </a:schemeClr>
                  </a:gs>
                  <a:gs pos="65000">
                    <a:schemeClr val="accent1">
                      <a:lumMod val="60000"/>
                      <a:shade val="85000"/>
                      <a:satMod val="155000"/>
                    </a:schemeClr>
                  </a:gs>
                  <a:gs pos="100000">
                    <a:schemeClr val="accent1">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6-20D5-4172-996A-A8D283323CE8}"/>
              </c:ext>
            </c:extLst>
          </c:dPt>
          <c:dPt>
            <c:idx val="7"/>
            <c:bubble3D val="0"/>
            <c:spPr>
              <a:gradFill rotWithShape="1">
                <a:gsLst>
                  <a:gs pos="0">
                    <a:schemeClr val="accent2">
                      <a:lumMod val="60000"/>
                      <a:shade val="40000"/>
                      <a:satMod val="155000"/>
                    </a:schemeClr>
                  </a:gs>
                  <a:gs pos="65000">
                    <a:schemeClr val="accent2">
                      <a:lumMod val="60000"/>
                      <a:shade val="85000"/>
                      <a:satMod val="155000"/>
                    </a:schemeClr>
                  </a:gs>
                  <a:gs pos="100000">
                    <a:schemeClr val="accent2">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7-20D5-4172-996A-A8D283323CE8}"/>
              </c:ext>
            </c:extLst>
          </c:dPt>
          <c:dPt>
            <c:idx val="8"/>
            <c:bubble3D val="0"/>
            <c:spPr>
              <a:gradFill rotWithShape="1">
                <a:gsLst>
                  <a:gs pos="0">
                    <a:schemeClr val="accent3">
                      <a:lumMod val="60000"/>
                      <a:shade val="40000"/>
                      <a:satMod val="155000"/>
                    </a:schemeClr>
                  </a:gs>
                  <a:gs pos="65000">
                    <a:schemeClr val="accent3">
                      <a:lumMod val="60000"/>
                      <a:shade val="85000"/>
                      <a:satMod val="155000"/>
                    </a:schemeClr>
                  </a:gs>
                  <a:gs pos="100000">
                    <a:schemeClr val="accent3">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8-20D5-4172-996A-A8D283323CE8}"/>
              </c:ext>
            </c:extLst>
          </c:dPt>
          <c:dLbls>
            <c:dLbl>
              <c:idx val="1"/>
              <c:tx>
                <c:rich>
                  <a:bodyPr/>
                  <a:lstStyle/>
                  <a:p>
                    <a:fld id="{5E11A0F7-36FC-4580-8210-EC83C7D885A6}" type="CATEGORYNAME">
                      <a:rPr lang="en-US" b="1"/>
                      <a:pPr/>
                      <a:t>[NOMBRE DE CATEGORÍA]</a:t>
                    </a:fld>
                    <a:r>
                      <a:rPr lang="en-US" b="1" baseline="0"/>
                      <a:t>; </a:t>
                    </a:r>
                    <a:fld id="{A0E6E37F-1C62-47AE-9F73-3F65FF4914A4}" type="VALUE">
                      <a:rPr lang="en-US" b="1" baseline="0"/>
                      <a:pPr/>
                      <a:t>[VALOR]</a:t>
                    </a:fld>
                    <a:endParaRPr lang="en-US" b="1" baseline="0"/>
                  </a:p>
                </c:rich>
              </c:tx>
              <c:showLegendKey val="0"/>
              <c:showVal val="1"/>
              <c:showCatName val="1"/>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20D5-4172-996A-A8D283323CE8}"/>
                </c:ext>
              </c:extLst>
            </c:dLbl>
            <c:dLbl>
              <c:idx val="2"/>
              <c:layout>
                <c:manualLayout>
                  <c:x val="-1.3177442051706643E-3"/>
                  <c:y val="-0.10045368511942548"/>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0D5-4172-996A-A8D283323CE8}"/>
                </c:ext>
              </c:extLst>
            </c:dLbl>
            <c:dLbl>
              <c:idx val="3"/>
              <c:layout>
                <c:manualLayout>
                  <c:x val="-7.3528981337280669E-4"/>
                  <c:y val="-6.073136282801251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0D5-4172-996A-A8D283323CE8}"/>
                </c:ext>
              </c:extLst>
            </c:dLbl>
            <c:dLbl>
              <c:idx val="4"/>
              <c:layout>
                <c:manualLayout>
                  <c:x val="-4.7118964004975873E-2"/>
                  <c:y val="-1.0804956569971238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4-20D5-4172-996A-A8D283323CE8}"/>
                </c:ext>
              </c:extLst>
            </c:dLbl>
            <c:dLbl>
              <c:idx val="5"/>
              <c:layout>
                <c:manualLayout>
                  <c:x val="-7.1500465237271008E-2"/>
                  <c:y val="-6.900794263462165E-2"/>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0D5-4172-996A-A8D283323CE8}"/>
                </c:ext>
              </c:extLst>
            </c:dLbl>
            <c:dLbl>
              <c:idx val="6"/>
              <c:layout>
                <c:manualLayout>
                  <c:x val="1.0910364285785736E-2"/>
                  <c:y val="-6.9816272965879264E-2"/>
                </c:manualLayout>
              </c:layout>
              <c:tx>
                <c:rich>
                  <a:bodyPr/>
                  <a:lstStyle/>
                  <a:p>
                    <a:fld id="{63EB2CD3-834B-4D07-8800-266293178803}" type="CATEGORYNAME">
                      <a:rPr lang="en-US" b="1"/>
                      <a:pPr/>
                      <a:t>[NOMBRE DE CATEGORÍA]</a:t>
                    </a:fld>
                    <a:r>
                      <a:rPr lang="en-US" b="1" baseline="0"/>
                      <a:t>; </a:t>
                    </a:r>
                    <a:fld id="{42CA44D0-B868-4627-AEF2-367F73DEF92B}" type="VALUE">
                      <a:rPr lang="en-US" b="1" baseline="0"/>
                      <a:pPr/>
                      <a:t>[VALOR]</a:t>
                    </a:fld>
                    <a:endParaRPr lang="en-US" b="1" baseline="0"/>
                  </a:p>
                </c:rich>
              </c:tx>
              <c:showLegendKey val="0"/>
              <c:showVal val="1"/>
              <c:showCatName val="1"/>
              <c:showSerName val="0"/>
              <c:showPercent val="0"/>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6-20D5-4172-996A-A8D283323CE8}"/>
                </c:ext>
              </c:extLst>
            </c:dLbl>
            <c:dLbl>
              <c:idx val="8"/>
              <c:layout>
                <c:manualLayout>
                  <c:x val="-2.2831407885037992E-2"/>
                  <c:y val="9.5807958645692092E-3"/>
                </c:manualLayout>
              </c:layou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8-20D5-4172-996A-A8D283323CE8}"/>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lt1">
                        <a:lumMod val="85000"/>
                      </a:schemeClr>
                    </a:solidFill>
                    <a:latin typeface="+mn-lt"/>
                    <a:ea typeface="+mn-ea"/>
                    <a:cs typeface="+mn-cs"/>
                  </a:defRPr>
                </a:pPr>
                <a:endParaRPr lang="es-CO"/>
              </a:p>
            </c:txPr>
            <c:showLegendKey val="0"/>
            <c:showVal val="1"/>
            <c:showCatName val="1"/>
            <c:showSerName val="0"/>
            <c:showPercent val="0"/>
            <c:showBubbleSize val="0"/>
            <c:showLeaderLines val="1"/>
            <c:leaderLines>
              <c:spPr>
                <a:ln w="9525">
                  <a:solidFill>
                    <a:schemeClr val="lt1">
                      <a:lumMod val="95000"/>
                      <a:alpha val="54000"/>
                    </a:schemeClr>
                  </a:solidFill>
                </a:ln>
                <a:effectLst/>
              </c:spPr>
            </c:leaderLines>
            <c:extLst>
              <c:ext xmlns:c15="http://schemas.microsoft.com/office/drawing/2012/chart" uri="{CE6537A1-D6FC-4f65-9D91-7224C49458BB}"/>
            </c:extLst>
          </c:dLbls>
          <c:cat>
            <c:strRef>
              <c:f>Cobertura!$A$5:$A$13</c:f>
              <c:strCache>
                <c:ptCount val="9"/>
                <c:pt idx="0">
                  <c:v>TRANSPORTE AÉREO PASAJEROS REGULAR NACIONAL</c:v>
                </c:pt>
                <c:pt idx="1">
                  <c:v>TRANSPORTE AÉREO PASAJEROS REGULAR INTERNACIONAL</c:v>
                </c:pt>
                <c:pt idx="2">
                  <c:v>TRANSPORTE AÉREO CARGA NACIONAL</c:v>
                </c:pt>
                <c:pt idx="3">
                  <c:v>TRANSPORTE AÉREO CARGA INTERNACIONAL</c:v>
                </c:pt>
                <c:pt idx="4">
                  <c:v>TRANSPORTE AÉREO  COMERCIAL REGIONAL</c:v>
                </c:pt>
                <c:pt idx="5">
                  <c:v>TRANSPORTE AÉREO ESPECIAL DE CARGA</c:v>
                </c:pt>
                <c:pt idx="6">
                  <c:v>TRANSPORTE AÉREO  NO REGULAR  -AEROTAXIS</c:v>
                </c:pt>
                <c:pt idx="7">
                  <c:v>TRABAJOS AÉREOS ESPECIALES - AVIACION AGRICOLA</c:v>
                </c:pt>
                <c:pt idx="8">
                  <c:v>TRABAJOS AÉREOS ESPECIALES: (Publicidad, aerofotografía, ambulancia, etc.)</c:v>
                </c:pt>
              </c:strCache>
            </c:strRef>
          </c:cat>
          <c:val>
            <c:numRef>
              <c:f>Cobertura!$D$5:$D$13</c:f>
              <c:numCache>
                <c:formatCode>0%</c:formatCode>
                <c:ptCount val="9"/>
                <c:pt idx="0">
                  <c:v>1</c:v>
                </c:pt>
                <c:pt idx="1">
                  <c:v>0.8</c:v>
                </c:pt>
                <c:pt idx="2">
                  <c:v>1</c:v>
                </c:pt>
                <c:pt idx="3">
                  <c:v>0.7</c:v>
                </c:pt>
                <c:pt idx="4">
                  <c:v>0.75</c:v>
                </c:pt>
                <c:pt idx="5">
                  <c:v>1</c:v>
                </c:pt>
                <c:pt idx="6">
                  <c:v>0.78431372549019607</c:v>
                </c:pt>
                <c:pt idx="7">
                  <c:v>0.83870967741935487</c:v>
                </c:pt>
                <c:pt idx="8">
                  <c:v>0.75</c:v>
                </c:pt>
              </c:numCache>
            </c:numRef>
          </c:val>
          <c:extLst>
            <c:ext xmlns:c16="http://schemas.microsoft.com/office/drawing/2014/chart" uri="{C3380CC4-5D6E-409C-BE32-E72D297353CC}">
              <c16:uniqueId val="{00000009-20D5-4172-996A-A8D283323CE8}"/>
            </c:ext>
          </c:extLst>
        </c:ser>
        <c:dLbls>
          <c:showLegendKey val="0"/>
          <c:showVal val="0"/>
          <c:showCatName val="0"/>
          <c:showSerName val="0"/>
          <c:showPercent val="0"/>
          <c:showBubbleSize val="0"/>
          <c:showLeaderLines val="1"/>
        </c:dLbls>
      </c:pie3DChart>
      <c:spPr>
        <a:noFill/>
        <a:ln>
          <a:noFill/>
        </a:ln>
        <a:effectLst/>
      </c:spPr>
    </c:plotArea>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CO"/>
              <a:t>Variación % II semestre 2018 - II semestre 2019</a:t>
            </a:r>
          </a:p>
        </c:rich>
      </c:tx>
      <c:layout>
        <c:manualLayout>
          <c:xMode val="edge"/>
          <c:yMode val="edge"/>
          <c:x val="0.16390397347814542"/>
          <c:y val="1.0109522480287758E-2"/>
        </c:manualLayout>
      </c:layout>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CO"/>
        </a:p>
      </c:txPr>
    </c:title>
    <c:autoTitleDeleted val="0"/>
    <c:plotArea>
      <c:layout>
        <c:manualLayout>
          <c:layoutTarget val="inner"/>
          <c:xMode val="edge"/>
          <c:yMode val="edge"/>
          <c:x val="1.9927536231884056E-2"/>
          <c:y val="0.13034173612916591"/>
          <c:w val="0.96014492753623193"/>
          <c:h val="0.80257753165206991"/>
        </c:manualLayout>
      </c:layout>
      <c:barChart>
        <c:barDir val="bar"/>
        <c:grouping val="clustered"/>
        <c:varyColors val="0"/>
        <c:ser>
          <c:idx val="0"/>
          <c:order val="0"/>
          <c:tx>
            <c:strRef>
              <c:f>Graficas!$E$30</c:f>
              <c:strCache>
                <c:ptCount val="1"/>
                <c:pt idx="0">
                  <c:v>VARIACIÓN %</c:v>
                </c:pt>
              </c:strCache>
            </c:strRef>
          </c:tx>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invertIfNegative val="0"/>
          <c:dPt>
            <c:idx val="0"/>
            <c:invertIfNegative val="0"/>
            <c:bubble3D val="0"/>
            <c:spPr>
              <a:solidFill>
                <a:srgbClr val="00B0F0"/>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1-4266-4D92-913C-3D3094B7127D}"/>
              </c:ext>
            </c:extLst>
          </c:dPt>
          <c:dPt>
            <c:idx val="1"/>
            <c:invertIfNegative val="0"/>
            <c:bubble3D val="0"/>
            <c:spPr>
              <a:solidFill>
                <a:srgbClr val="00B0F0"/>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3-4266-4D92-913C-3D3094B7127D}"/>
              </c:ext>
            </c:extLst>
          </c:dPt>
          <c:dPt>
            <c:idx val="2"/>
            <c:invertIfNegative val="0"/>
            <c:bubble3D val="0"/>
            <c:spPr>
              <a:solidFill>
                <a:srgbClr val="00B0F0"/>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5-4266-4D92-913C-3D3094B7127D}"/>
              </c:ext>
            </c:extLst>
          </c:dPt>
          <c:dPt>
            <c:idx val="3"/>
            <c:invertIfNegative val="0"/>
            <c:bubble3D val="0"/>
            <c:spPr>
              <a:solidFill>
                <a:schemeClr val="accent2"/>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2-4266-4D92-913C-3D3094B7127D}"/>
              </c:ext>
            </c:extLst>
          </c:dPt>
          <c:dPt>
            <c:idx val="4"/>
            <c:invertIfNegative val="0"/>
            <c:bubble3D val="0"/>
            <c:spPr>
              <a:solidFill>
                <a:schemeClr val="accent2"/>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7-4266-4D92-913C-3D3094B7127D}"/>
              </c:ext>
            </c:extLst>
          </c:dPt>
          <c:dPt>
            <c:idx val="5"/>
            <c:invertIfNegative val="0"/>
            <c:bubble3D val="0"/>
            <c:spPr>
              <a:solidFill>
                <a:srgbClr val="00B0F0"/>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9-4266-4D92-913C-3D3094B7127D}"/>
              </c:ext>
            </c:extLst>
          </c:dPt>
          <c:dPt>
            <c:idx val="6"/>
            <c:invertIfNegative val="0"/>
            <c:bubble3D val="0"/>
            <c:spPr>
              <a:solidFill>
                <a:srgbClr val="00B0F0"/>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B-4266-4D92-913C-3D3094B7127D}"/>
              </c:ext>
            </c:extLst>
          </c:dPt>
          <c:dPt>
            <c:idx val="7"/>
            <c:invertIfNegative val="0"/>
            <c:bubble3D val="0"/>
            <c:spPr>
              <a:solidFill>
                <a:schemeClr val="accent2"/>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D-4266-4D92-913C-3D3094B7127D}"/>
              </c:ext>
            </c:extLst>
          </c:dPt>
          <c:dPt>
            <c:idx val="8"/>
            <c:invertIfNegative val="0"/>
            <c:bubble3D val="0"/>
            <c:spPr>
              <a:solidFill>
                <a:srgbClr val="00B0F0"/>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F-4266-4D92-913C-3D3094B7127D}"/>
              </c:ext>
            </c:extLst>
          </c:dPt>
          <c:dPt>
            <c:idx val="9"/>
            <c:invertIfNegative val="0"/>
            <c:bubble3D val="0"/>
            <c:spPr>
              <a:solidFill>
                <a:schemeClr val="accent2"/>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1-4266-4D92-913C-3D3094B7127D}"/>
              </c:ext>
            </c:extLst>
          </c:dPt>
          <c:dPt>
            <c:idx val="10"/>
            <c:invertIfNegative val="0"/>
            <c:bubble3D val="0"/>
            <c:spPr>
              <a:solidFill>
                <a:srgbClr val="00B0F0"/>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3-4266-4D92-913C-3D3094B7127D}"/>
              </c:ext>
            </c:extLst>
          </c:dPt>
          <c:dLbls>
            <c:dLbl>
              <c:idx val="0"/>
              <c:layout>
                <c:manualLayout>
                  <c:x val="-2.3300429286289789E-3"/>
                  <c:y val="1.744799294620687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4266-4D92-913C-3D3094B7127D}"/>
                </c:ext>
              </c:extLst>
            </c:dLbl>
            <c:dLbl>
              <c:idx val="1"/>
              <c:layout>
                <c:manualLayout>
                  <c:x val="-1.4257788863010306E-3"/>
                  <c:y val="1.973808864286620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4266-4D92-913C-3D3094B7127D}"/>
                </c:ext>
              </c:extLst>
            </c:dLbl>
            <c:dLbl>
              <c:idx val="2"/>
              <c:layout>
                <c:manualLayout>
                  <c:x val="3.5987574028554316E-4"/>
                  <c:y val="-1.9116455717605009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4266-4D92-913C-3D3094B7127D}"/>
                </c:ext>
              </c:extLst>
            </c:dLbl>
            <c:dLbl>
              <c:idx val="3"/>
              <c:layout>
                <c:manualLayout>
                  <c:x val="1.6156979017830347E-3"/>
                  <c:y val="9.3742245129315268E-5"/>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2-4266-4D92-913C-3D3094B7127D}"/>
                </c:ext>
              </c:extLst>
            </c:dLbl>
            <c:dLbl>
              <c:idx val="4"/>
              <c:layout>
                <c:manualLayout>
                  <c:x val="1.4098367791620301E-4"/>
                  <c:y val="2.4865317004623689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4266-4D92-913C-3D3094B7127D}"/>
                </c:ext>
              </c:extLst>
            </c:dLbl>
            <c:dLbl>
              <c:idx val="5"/>
              <c:layout>
                <c:manualLayout>
                  <c:x val="0"/>
                  <c:y val="4.4217993239618189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4266-4D92-913C-3D3094B7127D}"/>
                </c:ext>
              </c:extLst>
            </c:dLbl>
            <c:dLbl>
              <c:idx val="6"/>
              <c:layout>
                <c:manualLayout>
                  <c:x val="-3.3802812215424725E-3"/>
                  <c:y val="2.4865317010413095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4266-4D92-913C-3D3094B7127D}"/>
                </c:ext>
              </c:extLst>
            </c:dLbl>
            <c:dLbl>
              <c:idx val="7"/>
              <c:layout>
                <c:manualLayout>
                  <c:x val="-1.1090161487999914E-3"/>
                  <c:y val="2.4865317010413095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4266-4D92-913C-3D3094B7127D}"/>
                </c:ext>
              </c:extLst>
            </c:dLbl>
            <c:dLbl>
              <c:idx val="8"/>
              <c:layout>
                <c:manualLayout>
                  <c:x val="-3.8683869540332119E-3"/>
                  <c:y val="2.4865317010413095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4266-4D92-913C-3D3094B7127D}"/>
                </c:ext>
              </c:extLst>
            </c:dLbl>
            <c:dLbl>
              <c:idx val="9"/>
              <c:layout>
                <c:manualLayout>
                  <c:x val="4.4376925710379805E-4"/>
                  <c:y val="1.3664435747390842E-16"/>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4266-4D92-913C-3D3094B7127D}"/>
                </c:ext>
              </c:extLst>
            </c:dLbl>
            <c:dLbl>
              <c:idx val="10"/>
              <c:layout>
                <c:manualLayout>
                  <c:x val="-3.3802812215424725E-3"/>
                  <c:y val="2.4865317033570727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4266-4D92-913C-3D3094B7127D}"/>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lt1">
                        <a:lumMod val="85000"/>
                      </a:schemeClr>
                    </a:solidFill>
                    <a:latin typeface="+mn-lt"/>
                    <a:ea typeface="+mn-ea"/>
                    <a:cs typeface="+mn-cs"/>
                  </a:defRPr>
                </a:pPr>
                <a:endParaRPr lang="es-CO"/>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extLst>
                <c:ext xmlns:c15="http://schemas.microsoft.com/office/drawing/2012/chart" uri="{02D57815-91ED-43cb-92C2-25804820EDAC}">
                  <c15:fullRef>
                    <c15:sqref>Graficas!$A$31:$A$44</c15:sqref>
                  </c15:fullRef>
                </c:ext>
              </c:extLst>
              <c:f>(Graficas!$A$31:$A$38,Graficas!$A$40:$A$42)</c:f>
              <c:strCache>
                <c:ptCount val="11"/>
                <c:pt idx="0">
                  <c:v>Tripulación  </c:v>
                </c:pt>
                <c:pt idx="1">
                  <c:v>Seguros</c:v>
                </c:pt>
                <c:pt idx="2">
                  <c:v>Servicios Aeronaúticos </c:v>
                </c:pt>
                <c:pt idx="3">
                  <c:v>Mantenimiento </c:v>
                </c:pt>
                <c:pt idx="4">
                  <c:v>Servicio de Pasajeros</c:v>
                </c:pt>
                <c:pt idx="5">
                  <c:v>Combustible </c:v>
                </c:pt>
                <c:pt idx="6">
                  <c:v>Depreciación</c:v>
                </c:pt>
                <c:pt idx="7">
                  <c:v>Arriendo </c:v>
                </c:pt>
                <c:pt idx="8">
                  <c:v>Administración </c:v>
                </c:pt>
                <c:pt idx="9">
                  <c:v>Ventas</c:v>
                </c:pt>
                <c:pt idx="10">
                  <c:v>Financieros</c:v>
                </c:pt>
              </c:strCache>
            </c:strRef>
          </c:cat>
          <c:val>
            <c:numRef>
              <c:extLst>
                <c:ext xmlns:c15="http://schemas.microsoft.com/office/drawing/2012/chart" uri="{02D57815-91ED-43cb-92C2-25804820EDAC}">
                  <c15:fullRef>
                    <c15:sqref>Graficas!$E$31:$E$44</c15:sqref>
                  </c15:fullRef>
                </c:ext>
              </c:extLst>
              <c:f>(Graficas!$E$31:$E$38,Graficas!$E$40:$E$42)</c:f>
              <c:numCache>
                <c:formatCode>0.0%</c:formatCode>
                <c:ptCount val="11"/>
                <c:pt idx="0">
                  <c:v>-0.16564836281922035</c:v>
                </c:pt>
                <c:pt idx="1">
                  <c:v>2.5835961500791704E-2</c:v>
                </c:pt>
                <c:pt idx="2">
                  <c:v>0.22655590529466485</c:v>
                </c:pt>
                <c:pt idx="3">
                  <c:v>0.30391746115243512</c:v>
                </c:pt>
                <c:pt idx="4">
                  <c:v>-0.36843798340463307</c:v>
                </c:pt>
                <c:pt idx="5">
                  <c:v>-1.2645826694418383E-2</c:v>
                </c:pt>
                <c:pt idx="6">
                  <c:v>-0.33563421468167642</c:v>
                </c:pt>
                <c:pt idx="7">
                  <c:v>0.19355691227467875</c:v>
                </c:pt>
                <c:pt idx="8">
                  <c:v>-0.25656747471845254</c:v>
                </c:pt>
                <c:pt idx="9">
                  <c:v>-1.1653159209276232E-2</c:v>
                </c:pt>
                <c:pt idx="10">
                  <c:v>-0.32083400328340195</c:v>
                </c:pt>
              </c:numCache>
            </c:numRef>
          </c:val>
          <c:extLst>
            <c:ext xmlns:c16="http://schemas.microsoft.com/office/drawing/2014/chart" uri="{C3380CC4-5D6E-409C-BE32-E72D297353CC}">
              <c16:uniqueId val="{00000014-4266-4D92-913C-3D3094B7127D}"/>
            </c:ext>
          </c:extLst>
        </c:ser>
        <c:dLbls>
          <c:dLblPos val="inEnd"/>
          <c:showLegendKey val="0"/>
          <c:showVal val="1"/>
          <c:showCatName val="0"/>
          <c:showSerName val="0"/>
          <c:showPercent val="0"/>
          <c:showBubbleSize val="0"/>
        </c:dLbls>
        <c:gapWidth val="115"/>
        <c:overlap val="-20"/>
        <c:axId val="755107792"/>
        <c:axId val="755108880"/>
      </c:barChart>
      <c:catAx>
        <c:axId val="755107792"/>
        <c:scaling>
          <c:orientation val="maxMin"/>
        </c:scaling>
        <c:delete val="0"/>
        <c:axPos val="l"/>
        <c:numFmt formatCode="General" sourceLinked="0"/>
        <c:majorTickMark val="none"/>
        <c:minorTickMark val="none"/>
        <c:tickLblPos val="high"/>
        <c:spPr>
          <a:noFill/>
          <a:ln w="12700" cap="flat" cmpd="sng" algn="ctr">
            <a:solidFill>
              <a:schemeClr val="lt1">
                <a:lumMod val="95000"/>
                <a:alpha val="54000"/>
              </a:schemeClr>
            </a:solidFill>
            <a:round/>
          </a:ln>
          <a:effectLst/>
        </c:spPr>
        <c:txPr>
          <a:bodyPr rot="0" spcFirstLastPara="1" vertOverflow="ellipsis" wrap="square" anchor="ctr" anchorCtr="1"/>
          <a:lstStyle/>
          <a:p>
            <a:pPr>
              <a:defRPr sz="900" b="0" i="0" u="none" strike="noStrike" kern="1200" baseline="0">
                <a:solidFill>
                  <a:schemeClr val="lt1">
                    <a:lumMod val="85000"/>
                  </a:schemeClr>
                </a:solidFill>
                <a:latin typeface="+mn-lt"/>
                <a:ea typeface="+mn-ea"/>
                <a:cs typeface="+mn-cs"/>
              </a:defRPr>
            </a:pPr>
            <a:endParaRPr lang="es-CO"/>
          </a:p>
        </c:txPr>
        <c:crossAx val="755108880"/>
        <c:crosses val="autoZero"/>
        <c:auto val="1"/>
        <c:lblAlgn val="ctr"/>
        <c:lblOffset val="100"/>
        <c:noMultiLvlLbl val="0"/>
      </c:catAx>
      <c:valAx>
        <c:axId val="755108880"/>
        <c:scaling>
          <c:orientation val="minMax"/>
        </c:scaling>
        <c:delete val="0"/>
        <c:axPos val="t"/>
        <c:majorGridlines>
          <c:spPr>
            <a:ln w="9525" cap="flat" cmpd="sng" algn="ctr">
              <a:solidFill>
                <a:schemeClr val="lt1">
                  <a:lumMod val="95000"/>
                  <a:alpha val="10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CO"/>
          </a:p>
        </c:txPr>
        <c:crossAx val="755107792"/>
        <c:crosses val="autoZero"/>
        <c:crossBetween val="between"/>
      </c:valAx>
      <c:spPr>
        <a:noFill/>
        <a:ln>
          <a:noFill/>
        </a:ln>
        <a:effectLst/>
      </c:spPr>
    </c:plotArea>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CO"/>
              <a:t>Participación %</a:t>
            </a:r>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CO"/>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Graficas!$D$30</c:f>
              <c:strCache>
                <c:ptCount val="1"/>
                <c:pt idx="0">
                  <c:v>PARTICIPACIÓN %</c:v>
                </c:pt>
              </c:strCache>
            </c:strRef>
          </c:tx>
          <c:dPt>
            <c:idx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1-9888-4810-A0BB-81B859BEAAB7}"/>
              </c:ext>
            </c:extLst>
          </c:dPt>
          <c:dPt>
            <c:idx val="1"/>
            <c:bubble3D val="0"/>
            <c:spPr>
              <a:gradFill rotWithShape="1">
                <a:gsLst>
                  <a:gs pos="0">
                    <a:schemeClr val="accent2">
                      <a:shade val="40000"/>
                      <a:satMod val="155000"/>
                    </a:schemeClr>
                  </a:gs>
                  <a:gs pos="65000">
                    <a:schemeClr val="accent2">
                      <a:shade val="85000"/>
                      <a:satMod val="155000"/>
                    </a:schemeClr>
                  </a:gs>
                  <a:gs pos="100000">
                    <a:schemeClr val="accent2">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3-9888-4810-A0BB-81B859BEAAB7}"/>
              </c:ext>
            </c:extLst>
          </c:dPt>
          <c:dPt>
            <c:idx val="2"/>
            <c:bubble3D val="0"/>
            <c:spPr>
              <a:gradFill rotWithShape="1">
                <a:gsLst>
                  <a:gs pos="0">
                    <a:schemeClr val="accent3">
                      <a:shade val="40000"/>
                      <a:satMod val="155000"/>
                    </a:schemeClr>
                  </a:gs>
                  <a:gs pos="65000">
                    <a:schemeClr val="accent3">
                      <a:shade val="85000"/>
                      <a:satMod val="155000"/>
                    </a:schemeClr>
                  </a:gs>
                  <a:gs pos="100000">
                    <a:schemeClr val="accent3">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5-9888-4810-A0BB-81B859BEAAB7}"/>
              </c:ext>
            </c:extLst>
          </c:dPt>
          <c:dPt>
            <c:idx val="3"/>
            <c:bubble3D val="0"/>
            <c:spPr>
              <a:gradFill rotWithShape="1">
                <a:gsLst>
                  <a:gs pos="0">
                    <a:schemeClr val="accent4">
                      <a:shade val="40000"/>
                      <a:satMod val="155000"/>
                    </a:schemeClr>
                  </a:gs>
                  <a:gs pos="65000">
                    <a:schemeClr val="accent4">
                      <a:shade val="85000"/>
                      <a:satMod val="155000"/>
                    </a:schemeClr>
                  </a:gs>
                  <a:gs pos="100000">
                    <a:schemeClr val="accent4">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7-9888-4810-A0BB-81B859BEAAB7}"/>
              </c:ext>
            </c:extLst>
          </c:dPt>
          <c:dPt>
            <c:idx val="4"/>
            <c:bubble3D val="0"/>
            <c:spPr>
              <a:gradFill rotWithShape="1">
                <a:gsLst>
                  <a:gs pos="0">
                    <a:schemeClr val="accent5">
                      <a:shade val="40000"/>
                      <a:satMod val="155000"/>
                    </a:schemeClr>
                  </a:gs>
                  <a:gs pos="65000">
                    <a:schemeClr val="accent5">
                      <a:shade val="85000"/>
                      <a:satMod val="155000"/>
                    </a:schemeClr>
                  </a:gs>
                  <a:gs pos="100000">
                    <a:schemeClr val="accent5">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9-9888-4810-A0BB-81B859BEAAB7}"/>
              </c:ext>
            </c:extLst>
          </c:dPt>
          <c:dPt>
            <c:idx val="5"/>
            <c:bubble3D val="0"/>
            <c:spPr>
              <a:gradFill rotWithShape="1">
                <a:gsLst>
                  <a:gs pos="0">
                    <a:schemeClr val="accent6">
                      <a:shade val="40000"/>
                      <a:satMod val="155000"/>
                    </a:schemeClr>
                  </a:gs>
                  <a:gs pos="65000">
                    <a:schemeClr val="accent6">
                      <a:shade val="85000"/>
                      <a:satMod val="155000"/>
                    </a:schemeClr>
                  </a:gs>
                  <a:gs pos="100000">
                    <a:schemeClr val="accent6">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B-9888-4810-A0BB-81B859BEAAB7}"/>
              </c:ext>
            </c:extLst>
          </c:dPt>
          <c:dPt>
            <c:idx val="6"/>
            <c:bubble3D val="0"/>
            <c:spPr>
              <a:gradFill rotWithShape="1">
                <a:gsLst>
                  <a:gs pos="0">
                    <a:schemeClr val="accent1">
                      <a:lumMod val="60000"/>
                      <a:shade val="40000"/>
                      <a:satMod val="155000"/>
                    </a:schemeClr>
                  </a:gs>
                  <a:gs pos="65000">
                    <a:schemeClr val="accent1">
                      <a:lumMod val="60000"/>
                      <a:shade val="85000"/>
                      <a:satMod val="155000"/>
                    </a:schemeClr>
                  </a:gs>
                  <a:gs pos="100000">
                    <a:schemeClr val="accent1">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D-9888-4810-A0BB-81B859BEAAB7}"/>
              </c:ext>
            </c:extLst>
          </c:dPt>
          <c:dPt>
            <c:idx val="7"/>
            <c:bubble3D val="0"/>
            <c:spPr>
              <a:gradFill rotWithShape="1">
                <a:gsLst>
                  <a:gs pos="0">
                    <a:schemeClr val="accent2">
                      <a:lumMod val="60000"/>
                      <a:shade val="40000"/>
                      <a:satMod val="155000"/>
                    </a:schemeClr>
                  </a:gs>
                  <a:gs pos="65000">
                    <a:schemeClr val="accent2">
                      <a:lumMod val="60000"/>
                      <a:shade val="85000"/>
                      <a:satMod val="155000"/>
                    </a:schemeClr>
                  </a:gs>
                  <a:gs pos="100000">
                    <a:schemeClr val="accent2">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F-9888-4810-A0BB-81B859BEAAB7}"/>
              </c:ext>
            </c:extLst>
          </c:dPt>
          <c:dPt>
            <c:idx val="8"/>
            <c:bubble3D val="0"/>
            <c:spPr>
              <a:gradFill rotWithShape="1">
                <a:gsLst>
                  <a:gs pos="0">
                    <a:schemeClr val="accent3">
                      <a:lumMod val="60000"/>
                      <a:shade val="40000"/>
                      <a:satMod val="155000"/>
                    </a:schemeClr>
                  </a:gs>
                  <a:gs pos="65000">
                    <a:schemeClr val="accent3">
                      <a:lumMod val="60000"/>
                      <a:shade val="85000"/>
                      <a:satMod val="155000"/>
                    </a:schemeClr>
                  </a:gs>
                  <a:gs pos="100000">
                    <a:schemeClr val="accent3">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1-9888-4810-A0BB-81B859BEAAB7}"/>
              </c:ext>
            </c:extLst>
          </c:dPt>
          <c:dPt>
            <c:idx val="9"/>
            <c:bubble3D val="0"/>
            <c:spPr>
              <a:gradFill rotWithShape="1">
                <a:gsLst>
                  <a:gs pos="0">
                    <a:schemeClr val="accent4">
                      <a:lumMod val="60000"/>
                      <a:shade val="40000"/>
                      <a:satMod val="155000"/>
                    </a:schemeClr>
                  </a:gs>
                  <a:gs pos="65000">
                    <a:schemeClr val="accent4">
                      <a:lumMod val="60000"/>
                      <a:shade val="85000"/>
                      <a:satMod val="155000"/>
                    </a:schemeClr>
                  </a:gs>
                  <a:gs pos="100000">
                    <a:schemeClr val="accent4">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3-9888-4810-A0BB-81B859BEAAB7}"/>
              </c:ext>
            </c:extLst>
          </c:dPt>
          <c:dPt>
            <c:idx val="10"/>
            <c:bubble3D val="0"/>
            <c:spPr>
              <a:gradFill rotWithShape="1">
                <a:gsLst>
                  <a:gs pos="0">
                    <a:schemeClr val="accent5">
                      <a:lumMod val="60000"/>
                      <a:shade val="40000"/>
                      <a:satMod val="155000"/>
                    </a:schemeClr>
                  </a:gs>
                  <a:gs pos="65000">
                    <a:schemeClr val="accent5">
                      <a:lumMod val="60000"/>
                      <a:shade val="85000"/>
                      <a:satMod val="155000"/>
                    </a:schemeClr>
                  </a:gs>
                  <a:gs pos="100000">
                    <a:schemeClr val="accent5">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5-9888-4810-A0BB-81B859BEAAB7}"/>
              </c:ext>
            </c:extLst>
          </c:dPt>
          <c:dLbls>
            <c:dLbl>
              <c:idx val="0"/>
              <c:layout>
                <c:manualLayout>
                  <c:x val="-5.6862026196672875E-2"/>
                  <c:y val="-1.0387669565914184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9888-4810-A0BB-81B859BEAAB7}"/>
                </c:ext>
              </c:extLst>
            </c:dLbl>
            <c:dLbl>
              <c:idx val="1"/>
              <c:layout>
                <c:manualLayout>
                  <c:x val="-7.7745383867832843E-3"/>
                  <c:y val="-9.1954045181535903E-3"/>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9888-4810-A0BB-81B859BEAAB7}"/>
                </c:ext>
              </c:extLst>
            </c:dLbl>
            <c:dLbl>
              <c:idx val="2"/>
              <c:layout>
                <c:manualLayout>
                  <c:x val="-1.3605442176870748E-2"/>
                  <c:y val="2.5089214731762087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9888-4810-A0BB-81B859BEAAB7}"/>
                </c:ext>
              </c:extLst>
            </c:dLbl>
            <c:dLbl>
              <c:idx val="3"/>
              <c:layout>
                <c:manualLayout>
                  <c:x val="0"/>
                  <c:y val="-2.8520959005873047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7-9888-4810-A0BB-81B859BEAAB7}"/>
                </c:ext>
              </c:extLst>
            </c:dLbl>
            <c:dLbl>
              <c:idx val="4"/>
              <c:layout>
                <c:manualLayout>
                  <c:x val="0"/>
                  <c:y val="-0.1254212146912154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9-9888-4810-A0BB-81B859BEAAB7}"/>
                </c:ext>
              </c:extLst>
            </c:dLbl>
            <c:dLbl>
              <c:idx val="5"/>
              <c:layout>
                <c:manualLayout>
                  <c:x val="3.9492248443113984E-2"/>
                  <c:y val="-6.7432966466459576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B-9888-4810-A0BB-81B859BEAAB7}"/>
                </c:ext>
              </c:extLst>
            </c:dLbl>
            <c:dLbl>
              <c:idx val="7"/>
              <c:layout>
                <c:manualLayout>
                  <c:x val="-1.7793591813042315E-2"/>
                  <c:y val="-4.6911661278597756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F-9888-4810-A0BB-81B859BEAAB7}"/>
                </c:ext>
              </c:extLst>
            </c:dLbl>
            <c:dLbl>
              <c:idx val="10"/>
              <c:layout>
                <c:manualLayout>
                  <c:x val="3.3342668901081243E-2"/>
                  <c:y val="-9.5069863352909966E-3"/>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5-9888-4810-A0BB-81B859BEAAB7}"/>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lumMod val="85000"/>
                      </a:schemeClr>
                    </a:solidFill>
                    <a:latin typeface="+mn-lt"/>
                    <a:ea typeface="+mn-ea"/>
                    <a:cs typeface="+mn-cs"/>
                  </a:defRPr>
                </a:pPr>
                <a:endParaRPr lang="es-CO"/>
              </a:p>
            </c:txPr>
            <c:dLblPos val="outEnd"/>
            <c:showLegendKey val="0"/>
            <c:showVal val="1"/>
            <c:showCatName val="1"/>
            <c:showSerName val="0"/>
            <c:showPercent val="0"/>
            <c:showBubbleSize val="0"/>
            <c:showLeaderLines val="1"/>
            <c:leaderLines>
              <c:spPr>
                <a:ln w="9525">
                  <a:solidFill>
                    <a:schemeClr val="lt1">
                      <a:lumMod val="95000"/>
                      <a:alpha val="54000"/>
                    </a:schemeClr>
                  </a:solidFill>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Graficas!$A$31:$A$44</c15:sqref>
                  </c15:fullRef>
                </c:ext>
              </c:extLst>
              <c:f>(Graficas!$A$31:$A$38,Graficas!$A$40:$A$42)</c:f>
              <c:strCache>
                <c:ptCount val="11"/>
                <c:pt idx="0">
                  <c:v>Tripulación  </c:v>
                </c:pt>
                <c:pt idx="1">
                  <c:v>Seguros</c:v>
                </c:pt>
                <c:pt idx="2">
                  <c:v>Servicios Aeronaúticos </c:v>
                </c:pt>
                <c:pt idx="3">
                  <c:v>Mantenimiento </c:v>
                </c:pt>
                <c:pt idx="4">
                  <c:v>Servicio de Pasajeros</c:v>
                </c:pt>
                <c:pt idx="5">
                  <c:v>Combustible </c:v>
                </c:pt>
                <c:pt idx="6">
                  <c:v>Depreciación</c:v>
                </c:pt>
                <c:pt idx="7">
                  <c:v>Arriendo </c:v>
                </c:pt>
                <c:pt idx="8">
                  <c:v>Administración </c:v>
                </c:pt>
                <c:pt idx="9">
                  <c:v>Ventas</c:v>
                </c:pt>
                <c:pt idx="10">
                  <c:v>Financieros</c:v>
                </c:pt>
              </c:strCache>
            </c:strRef>
          </c:cat>
          <c:val>
            <c:numRef>
              <c:extLst>
                <c:ext xmlns:c15="http://schemas.microsoft.com/office/drawing/2012/chart" uri="{02D57815-91ED-43cb-92C2-25804820EDAC}">
                  <c15:fullRef>
                    <c15:sqref>Graficas!$D$31:$D$44</c15:sqref>
                  </c15:fullRef>
                </c:ext>
              </c:extLst>
              <c:f>(Graficas!$D$31:$D$38,Graficas!$D$40:$D$42)</c:f>
              <c:numCache>
                <c:formatCode>0.0%</c:formatCode>
                <c:ptCount val="11"/>
                <c:pt idx="0">
                  <c:v>7.7437236553721991E-2</c:v>
                </c:pt>
                <c:pt idx="1">
                  <c:v>5.0721155709632761E-3</c:v>
                </c:pt>
                <c:pt idx="2">
                  <c:v>0.10033181700502486</c:v>
                </c:pt>
                <c:pt idx="3">
                  <c:v>0.14978666193612131</c:v>
                </c:pt>
                <c:pt idx="4">
                  <c:v>2.0808391640322433E-2</c:v>
                </c:pt>
                <c:pt idx="5">
                  <c:v>0.25075166877046873</c:v>
                </c:pt>
                <c:pt idx="6">
                  <c:v>3.1966366083592164E-2</c:v>
                </c:pt>
                <c:pt idx="7">
                  <c:v>0.13660429982901137</c:v>
                </c:pt>
                <c:pt idx="8">
                  <c:v>9.5968774296940368E-2</c:v>
                </c:pt>
                <c:pt idx="9">
                  <c:v>9.5088027094720931E-2</c:v>
                </c:pt>
                <c:pt idx="10">
                  <c:v>3.618464121911219E-2</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16-9888-4810-A0BB-81B859BEAAB7}"/>
            </c:ext>
          </c:extLst>
        </c:ser>
        <c:dLbls>
          <c:dLblPos val="outEnd"/>
          <c:showLegendKey val="0"/>
          <c:showVal val="1"/>
          <c:showCatName val="0"/>
          <c:showSerName val="0"/>
          <c:showPercent val="0"/>
          <c:showBubbleSize val="0"/>
          <c:showLeaderLines val="1"/>
        </c:dLbls>
      </c:pie3DChart>
      <c:spPr>
        <a:noFill/>
        <a:ln>
          <a:noFill/>
        </a:ln>
        <a:effectLst/>
      </c:spPr>
    </c:plotArea>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68">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222">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ize="5"/>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68">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E74D16AB-5F8F-4E8F-BC84-5572B0FB785A}" type="doc">
      <dgm:prSet loTypeId="urn:microsoft.com/office/officeart/2005/8/layout/arrow6" loCatId="process" qsTypeId="urn:microsoft.com/office/officeart/2005/8/quickstyle/simple1" qsCatId="simple" csTypeId="urn:microsoft.com/office/officeart/2005/8/colors/accent1_2" csCatId="accent1" phldr="1"/>
      <dgm:spPr/>
      <dgm:t>
        <a:bodyPr/>
        <a:lstStyle/>
        <a:p>
          <a:endParaRPr lang="es-CO"/>
        </a:p>
      </dgm:t>
    </dgm:pt>
    <dgm:pt modelId="{0F8C2BCC-AA10-4984-8155-700AB3494C7E}">
      <dgm:prSet phldrT="[Texto]"/>
      <dgm:spPr/>
      <dgm:t>
        <a:bodyPr/>
        <a:lstStyle/>
        <a:p>
          <a:r>
            <a:rPr lang="es-CO"/>
            <a:t>VOLVER</a:t>
          </a:r>
        </a:p>
      </dgm:t>
    </dgm:pt>
    <dgm:pt modelId="{33A95305-3853-4751-ADCB-04E356297689}" type="parTrans" cxnId="{DCEE1ACC-A47C-4368-A02D-34E97574B7C9}">
      <dgm:prSet/>
      <dgm:spPr/>
      <dgm:t>
        <a:bodyPr/>
        <a:lstStyle/>
        <a:p>
          <a:endParaRPr lang="es-CO"/>
        </a:p>
      </dgm:t>
    </dgm:pt>
    <dgm:pt modelId="{B3833431-767D-459F-A5BD-84C286552A0C}" type="sibTrans" cxnId="{DCEE1ACC-A47C-4368-A02D-34E97574B7C9}">
      <dgm:prSet/>
      <dgm:spPr/>
      <dgm:t>
        <a:bodyPr/>
        <a:lstStyle/>
        <a:p>
          <a:endParaRPr lang="es-CO"/>
        </a:p>
      </dgm:t>
    </dgm:pt>
    <dgm:pt modelId="{68F7D726-AF0A-4AF7-9546-A7EDBD1F3B11}">
      <dgm:prSet phldrT="[Texto]"/>
      <dgm:spPr/>
      <dgm:t>
        <a:bodyPr/>
        <a:lstStyle/>
        <a:p>
          <a:r>
            <a:rPr lang="es-CO"/>
            <a:t>CONTENIDO</a:t>
          </a:r>
        </a:p>
      </dgm:t>
    </dgm:pt>
    <dgm:pt modelId="{7627795A-855D-40B6-B620-771B8FCF45B5}" type="parTrans" cxnId="{212F088F-24D7-4045-8E6B-0E02434900FA}">
      <dgm:prSet/>
      <dgm:spPr/>
      <dgm:t>
        <a:bodyPr/>
        <a:lstStyle/>
        <a:p>
          <a:endParaRPr lang="es-CO"/>
        </a:p>
      </dgm:t>
    </dgm:pt>
    <dgm:pt modelId="{BF05267A-3133-4BB4-B958-9B78CBE93AC5}" type="sibTrans" cxnId="{212F088F-24D7-4045-8E6B-0E02434900FA}">
      <dgm:prSet/>
      <dgm:spPr/>
      <dgm:t>
        <a:bodyPr/>
        <a:lstStyle/>
        <a:p>
          <a:endParaRPr lang="es-CO"/>
        </a:p>
      </dgm:t>
    </dgm:pt>
    <dgm:pt modelId="{6C04C486-E73C-44D2-8447-1F2617F66B56}" type="pres">
      <dgm:prSet presAssocID="{E74D16AB-5F8F-4E8F-BC84-5572B0FB785A}" presName="compositeShape" presStyleCnt="0">
        <dgm:presLayoutVars>
          <dgm:chMax val="2"/>
          <dgm:dir/>
          <dgm:resizeHandles val="exact"/>
        </dgm:presLayoutVars>
      </dgm:prSet>
      <dgm:spPr/>
    </dgm:pt>
    <dgm:pt modelId="{6E188A49-09A8-4F2B-828D-D1856F63D85D}" type="pres">
      <dgm:prSet presAssocID="{E74D16AB-5F8F-4E8F-BC84-5572B0FB785A}" presName="ribbon" presStyleLbl="node1" presStyleIdx="0" presStyleCnt="1"/>
      <dgm:spPr/>
    </dgm:pt>
    <dgm:pt modelId="{10ABE0D2-B663-4ECD-81F0-F5199053308E}" type="pres">
      <dgm:prSet presAssocID="{E74D16AB-5F8F-4E8F-BC84-5572B0FB785A}" presName="leftArrowText" presStyleLbl="node1" presStyleIdx="0" presStyleCnt="1">
        <dgm:presLayoutVars>
          <dgm:chMax val="0"/>
          <dgm:bulletEnabled val="1"/>
        </dgm:presLayoutVars>
      </dgm:prSet>
      <dgm:spPr/>
    </dgm:pt>
    <dgm:pt modelId="{96B3249A-9A0B-43AB-8EDB-F95E519C1FB5}" type="pres">
      <dgm:prSet presAssocID="{E74D16AB-5F8F-4E8F-BC84-5572B0FB785A}" presName="rightArrowText" presStyleLbl="node1" presStyleIdx="0" presStyleCnt="1">
        <dgm:presLayoutVars>
          <dgm:chMax val="0"/>
          <dgm:bulletEnabled val="1"/>
        </dgm:presLayoutVars>
      </dgm:prSet>
      <dgm:spPr/>
    </dgm:pt>
  </dgm:ptLst>
  <dgm:cxnLst>
    <dgm:cxn modelId="{6A42A404-B2A4-43B0-8850-C05E574B7BE6}" type="presOf" srcId="{68F7D726-AF0A-4AF7-9546-A7EDBD1F3B11}" destId="{96B3249A-9A0B-43AB-8EDB-F95E519C1FB5}" srcOrd="0" destOrd="0" presId="urn:microsoft.com/office/officeart/2005/8/layout/arrow6"/>
    <dgm:cxn modelId="{C4ECF12D-802E-4941-A2A4-2235B704FCD1}" type="presOf" srcId="{0F8C2BCC-AA10-4984-8155-700AB3494C7E}" destId="{10ABE0D2-B663-4ECD-81F0-F5199053308E}" srcOrd="0" destOrd="0" presId="urn:microsoft.com/office/officeart/2005/8/layout/arrow6"/>
    <dgm:cxn modelId="{01F7DC42-FEF1-48D3-86E7-6CEEC22F9C04}" type="presOf" srcId="{E74D16AB-5F8F-4E8F-BC84-5572B0FB785A}" destId="{6C04C486-E73C-44D2-8447-1F2617F66B56}" srcOrd="0" destOrd="0" presId="urn:microsoft.com/office/officeart/2005/8/layout/arrow6"/>
    <dgm:cxn modelId="{212F088F-24D7-4045-8E6B-0E02434900FA}" srcId="{E74D16AB-5F8F-4E8F-BC84-5572B0FB785A}" destId="{68F7D726-AF0A-4AF7-9546-A7EDBD1F3B11}" srcOrd="1" destOrd="0" parTransId="{7627795A-855D-40B6-B620-771B8FCF45B5}" sibTransId="{BF05267A-3133-4BB4-B958-9B78CBE93AC5}"/>
    <dgm:cxn modelId="{DCEE1ACC-A47C-4368-A02D-34E97574B7C9}" srcId="{E74D16AB-5F8F-4E8F-BC84-5572B0FB785A}" destId="{0F8C2BCC-AA10-4984-8155-700AB3494C7E}" srcOrd="0" destOrd="0" parTransId="{33A95305-3853-4751-ADCB-04E356297689}" sibTransId="{B3833431-767D-459F-A5BD-84C286552A0C}"/>
    <dgm:cxn modelId="{48A7A838-A22F-4940-8A8D-781234703490}" type="presParOf" srcId="{6C04C486-E73C-44D2-8447-1F2617F66B56}" destId="{6E188A49-09A8-4F2B-828D-D1856F63D85D}" srcOrd="0" destOrd="0" presId="urn:microsoft.com/office/officeart/2005/8/layout/arrow6"/>
    <dgm:cxn modelId="{182AC009-4403-41BF-934F-E056825543C7}" type="presParOf" srcId="{6C04C486-E73C-44D2-8447-1F2617F66B56}" destId="{10ABE0D2-B663-4ECD-81F0-F5199053308E}" srcOrd="1" destOrd="0" presId="urn:microsoft.com/office/officeart/2005/8/layout/arrow6"/>
    <dgm:cxn modelId="{E93B0AFF-15DC-487A-8DB1-A738ECD720D3}" type="presParOf" srcId="{6C04C486-E73C-44D2-8447-1F2617F66B56}" destId="{96B3249A-9A0B-43AB-8EDB-F95E519C1FB5}" srcOrd="2" destOrd="0" presId="urn:microsoft.com/office/officeart/2005/8/layout/arrow6"/>
  </dgm:cxnLst>
  <dgm:bg/>
  <dgm:whole/>
  <dgm:extLst>
    <a:ext uri="http://schemas.microsoft.com/office/drawing/2008/diagram">
      <dsp:dataModelExt xmlns:dsp="http://schemas.microsoft.com/office/drawing/2008/diagram" relId="rId6"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E74D16AB-5F8F-4E8F-BC84-5572B0FB785A}" type="doc">
      <dgm:prSet loTypeId="urn:microsoft.com/office/officeart/2005/8/layout/arrow6" loCatId="process" qsTypeId="urn:microsoft.com/office/officeart/2005/8/quickstyle/simple1" qsCatId="simple" csTypeId="urn:microsoft.com/office/officeart/2005/8/colors/accent1_2" csCatId="accent1" phldr="1"/>
      <dgm:spPr/>
      <dgm:t>
        <a:bodyPr/>
        <a:lstStyle/>
        <a:p>
          <a:endParaRPr lang="es-CO"/>
        </a:p>
      </dgm:t>
    </dgm:pt>
    <dgm:pt modelId="{0F8C2BCC-AA10-4984-8155-700AB3494C7E}">
      <dgm:prSet phldrT="[Texto]"/>
      <dgm:spPr/>
      <dgm:t>
        <a:bodyPr/>
        <a:lstStyle/>
        <a:p>
          <a:r>
            <a:rPr lang="es-CO"/>
            <a:t>VOLVER</a:t>
          </a:r>
        </a:p>
      </dgm:t>
    </dgm:pt>
    <dgm:pt modelId="{33A95305-3853-4751-ADCB-04E356297689}" type="parTrans" cxnId="{DCEE1ACC-A47C-4368-A02D-34E97574B7C9}">
      <dgm:prSet/>
      <dgm:spPr/>
      <dgm:t>
        <a:bodyPr/>
        <a:lstStyle/>
        <a:p>
          <a:endParaRPr lang="es-CO"/>
        </a:p>
      </dgm:t>
    </dgm:pt>
    <dgm:pt modelId="{B3833431-767D-459F-A5BD-84C286552A0C}" type="sibTrans" cxnId="{DCEE1ACC-A47C-4368-A02D-34E97574B7C9}">
      <dgm:prSet/>
      <dgm:spPr/>
      <dgm:t>
        <a:bodyPr/>
        <a:lstStyle/>
        <a:p>
          <a:endParaRPr lang="es-CO"/>
        </a:p>
      </dgm:t>
    </dgm:pt>
    <dgm:pt modelId="{68F7D726-AF0A-4AF7-9546-A7EDBD1F3B11}">
      <dgm:prSet phldrT="[Texto]"/>
      <dgm:spPr/>
      <dgm:t>
        <a:bodyPr/>
        <a:lstStyle/>
        <a:p>
          <a:r>
            <a:rPr lang="es-CO"/>
            <a:t>CONTENIDO</a:t>
          </a:r>
        </a:p>
      </dgm:t>
    </dgm:pt>
    <dgm:pt modelId="{7627795A-855D-40B6-B620-771B8FCF45B5}" type="parTrans" cxnId="{212F088F-24D7-4045-8E6B-0E02434900FA}">
      <dgm:prSet/>
      <dgm:spPr/>
      <dgm:t>
        <a:bodyPr/>
        <a:lstStyle/>
        <a:p>
          <a:endParaRPr lang="es-CO"/>
        </a:p>
      </dgm:t>
    </dgm:pt>
    <dgm:pt modelId="{BF05267A-3133-4BB4-B958-9B78CBE93AC5}" type="sibTrans" cxnId="{212F088F-24D7-4045-8E6B-0E02434900FA}">
      <dgm:prSet/>
      <dgm:spPr/>
      <dgm:t>
        <a:bodyPr/>
        <a:lstStyle/>
        <a:p>
          <a:endParaRPr lang="es-CO"/>
        </a:p>
      </dgm:t>
    </dgm:pt>
    <dgm:pt modelId="{6C04C486-E73C-44D2-8447-1F2617F66B56}" type="pres">
      <dgm:prSet presAssocID="{E74D16AB-5F8F-4E8F-BC84-5572B0FB785A}" presName="compositeShape" presStyleCnt="0">
        <dgm:presLayoutVars>
          <dgm:chMax val="2"/>
          <dgm:dir/>
          <dgm:resizeHandles val="exact"/>
        </dgm:presLayoutVars>
      </dgm:prSet>
      <dgm:spPr/>
    </dgm:pt>
    <dgm:pt modelId="{6E188A49-09A8-4F2B-828D-D1856F63D85D}" type="pres">
      <dgm:prSet presAssocID="{E74D16AB-5F8F-4E8F-BC84-5572B0FB785A}" presName="ribbon" presStyleLbl="node1" presStyleIdx="0" presStyleCnt="1"/>
      <dgm:spPr/>
    </dgm:pt>
    <dgm:pt modelId="{10ABE0D2-B663-4ECD-81F0-F5199053308E}" type="pres">
      <dgm:prSet presAssocID="{E74D16AB-5F8F-4E8F-BC84-5572B0FB785A}" presName="leftArrowText" presStyleLbl="node1" presStyleIdx="0" presStyleCnt="1">
        <dgm:presLayoutVars>
          <dgm:chMax val="0"/>
          <dgm:bulletEnabled val="1"/>
        </dgm:presLayoutVars>
      </dgm:prSet>
      <dgm:spPr/>
    </dgm:pt>
    <dgm:pt modelId="{96B3249A-9A0B-43AB-8EDB-F95E519C1FB5}" type="pres">
      <dgm:prSet presAssocID="{E74D16AB-5F8F-4E8F-BC84-5572B0FB785A}" presName="rightArrowText" presStyleLbl="node1" presStyleIdx="0" presStyleCnt="1">
        <dgm:presLayoutVars>
          <dgm:chMax val="0"/>
          <dgm:bulletEnabled val="1"/>
        </dgm:presLayoutVars>
      </dgm:prSet>
      <dgm:spPr/>
    </dgm:pt>
  </dgm:ptLst>
  <dgm:cxnLst>
    <dgm:cxn modelId="{212F088F-24D7-4045-8E6B-0E02434900FA}" srcId="{E74D16AB-5F8F-4E8F-BC84-5572B0FB785A}" destId="{68F7D726-AF0A-4AF7-9546-A7EDBD1F3B11}" srcOrd="1" destOrd="0" parTransId="{7627795A-855D-40B6-B620-771B8FCF45B5}" sibTransId="{BF05267A-3133-4BB4-B958-9B78CBE93AC5}"/>
    <dgm:cxn modelId="{DCEE1ACC-A47C-4368-A02D-34E97574B7C9}" srcId="{E74D16AB-5F8F-4E8F-BC84-5572B0FB785A}" destId="{0F8C2BCC-AA10-4984-8155-700AB3494C7E}" srcOrd="0" destOrd="0" parTransId="{33A95305-3853-4751-ADCB-04E356297689}" sibTransId="{B3833431-767D-459F-A5BD-84C286552A0C}"/>
    <dgm:cxn modelId="{D3BFB3CE-2905-4DD3-8121-2E93B91E072D}" type="presOf" srcId="{E74D16AB-5F8F-4E8F-BC84-5572B0FB785A}" destId="{6C04C486-E73C-44D2-8447-1F2617F66B56}" srcOrd="0" destOrd="0" presId="urn:microsoft.com/office/officeart/2005/8/layout/arrow6"/>
    <dgm:cxn modelId="{9ED53EE4-B171-4636-9D99-1391B42ECD4C}" type="presOf" srcId="{68F7D726-AF0A-4AF7-9546-A7EDBD1F3B11}" destId="{96B3249A-9A0B-43AB-8EDB-F95E519C1FB5}" srcOrd="0" destOrd="0" presId="urn:microsoft.com/office/officeart/2005/8/layout/arrow6"/>
    <dgm:cxn modelId="{C02A1CFD-86E8-433E-8EFB-0A64E4667B09}" type="presOf" srcId="{0F8C2BCC-AA10-4984-8155-700AB3494C7E}" destId="{10ABE0D2-B663-4ECD-81F0-F5199053308E}" srcOrd="0" destOrd="0" presId="urn:microsoft.com/office/officeart/2005/8/layout/arrow6"/>
    <dgm:cxn modelId="{B5F4BA79-D061-4F92-A5F8-41BBAF32F8AB}" type="presParOf" srcId="{6C04C486-E73C-44D2-8447-1F2617F66B56}" destId="{6E188A49-09A8-4F2B-828D-D1856F63D85D}" srcOrd="0" destOrd="0" presId="urn:microsoft.com/office/officeart/2005/8/layout/arrow6"/>
    <dgm:cxn modelId="{9329588E-590B-473C-97CA-8C04CAF05907}" type="presParOf" srcId="{6C04C486-E73C-44D2-8447-1F2617F66B56}" destId="{10ABE0D2-B663-4ECD-81F0-F5199053308E}" srcOrd="1" destOrd="0" presId="urn:microsoft.com/office/officeart/2005/8/layout/arrow6"/>
    <dgm:cxn modelId="{44BEF34C-1625-4243-873E-CCFED4B88335}" type="presParOf" srcId="{6C04C486-E73C-44D2-8447-1F2617F66B56}" destId="{96B3249A-9A0B-43AB-8EDB-F95E519C1FB5}" srcOrd="2" destOrd="0" presId="urn:microsoft.com/office/officeart/2005/8/layout/arrow6"/>
  </dgm:cxnLst>
  <dgm:bg/>
  <dgm:whole/>
  <dgm:extLst>
    <a:ext uri="http://schemas.microsoft.com/office/drawing/2008/diagram">
      <dsp:dataModelExt xmlns:dsp="http://schemas.microsoft.com/office/drawing/2008/diagram" relId="rId7"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E74D16AB-5F8F-4E8F-BC84-5572B0FB785A}" type="doc">
      <dgm:prSet loTypeId="urn:microsoft.com/office/officeart/2005/8/layout/arrow6" loCatId="process" qsTypeId="urn:microsoft.com/office/officeart/2005/8/quickstyle/simple1" qsCatId="simple" csTypeId="urn:microsoft.com/office/officeart/2005/8/colors/accent1_2" csCatId="accent1" phldr="1"/>
      <dgm:spPr/>
      <dgm:t>
        <a:bodyPr/>
        <a:lstStyle/>
        <a:p>
          <a:endParaRPr lang="es-CO"/>
        </a:p>
      </dgm:t>
    </dgm:pt>
    <dgm:pt modelId="{0F8C2BCC-AA10-4984-8155-700AB3494C7E}">
      <dgm:prSet phldrT="[Texto]"/>
      <dgm:spPr/>
      <dgm:t>
        <a:bodyPr/>
        <a:lstStyle/>
        <a:p>
          <a:r>
            <a:rPr lang="es-CO"/>
            <a:t>VOLVER</a:t>
          </a:r>
        </a:p>
      </dgm:t>
    </dgm:pt>
    <dgm:pt modelId="{33A95305-3853-4751-ADCB-04E356297689}" type="parTrans" cxnId="{DCEE1ACC-A47C-4368-A02D-34E97574B7C9}">
      <dgm:prSet/>
      <dgm:spPr/>
      <dgm:t>
        <a:bodyPr/>
        <a:lstStyle/>
        <a:p>
          <a:endParaRPr lang="es-CO"/>
        </a:p>
      </dgm:t>
    </dgm:pt>
    <dgm:pt modelId="{B3833431-767D-459F-A5BD-84C286552A0C}" type="sibTrans" cxnId="{DCEE1ACC-A47C-4368-A02D-34E97574B7C9}">
      <dgm:prSet/>
      <dgm:spPr/>
      <dgm:t>
        <a:bodyPr/>
        <a:lstStyle/>
        <a:p>
          <a:endParaRPr lang="es-CO"/>
        </a:p>
      </dgm:t>
    </dgm:pt>
    <dgm:pt modelId="{68F7D726-AF0A-4AF7-9546-A7EDBD1F3B11}">
      <dgm:prSet phldrT="[Texto]"/>
      <dgm:spPr/>
      <dgm:t>
        <a:bodyPr/>
        <a:lstStyle/>
        <a:p>
          <a:r>
            <a:rPr lang="es-CO"/>
            <a:t>CONTENIDO</a:t>
          </a:r>
        </a:p>
      </dgm:t>
    </dgm:pt>
    <dgm:pt modelId="{7627795A-855D-40B6-B620-771B8FCF45B5}" type="parTrans" cxnId="{212F088F-24D7-4045-8E6B-0E02434900FA}">
      <dgm:prSet/>
      <dgm:spPr/>
      <dgm:t>
        <a:bodyPr/>
        <a:lstStyle/>
        <a:p>
          <a:endParaRPr lang="es-CO"/>
        </a:p>
      </dgm:t>
    </dgm:pt>
    <dgm:pt modelId="{BF05267A-3133-4BB4-B958-9B78CBE93AC5}" type="sibTrans" cxnId="{212F088F-24D7-4045-8E6B-0E02434900FA}">
      <dgm:prSet/>
      <dgm:spPr/>
      <dgm:t>
        <a:bodyPr/>
        <a:lstStyle/>
        <a:p>
          <a:endParaRPr lang="es-CO"/>
        </a:p>
      </dgm:t>
    </dgm:pt>
    <dgm:pt modelId="{6C04C486-E73C-44D2-8447-1F2617F66B56}" type="pres">
      <dgm:prSet presAssocID="{E74D16AB-5F8F-4E8F-BC84-5572B0FB785A}" presName="compositeShape" presStyleCnt="0">
        <dgm:presLayoutVars>
          <dgm:chMax val="2"/>
          <dgm:dir/>
          <dgm:resizeHandles val="exact"/>
        </dgm:presLayoutVars>
      </dgm:prSet>
      <dgm:spPr/>
    </dgm:pt>
    <dgm:pt modelId="{6E188A49-09A8-4F2B-828D-D1856F63D85D}" type="pres">
      <dgm:prSet presAssocID="{E74D16AB-5F8F-4E8F-BC84-5572B0FB785A}" presName="ribbon" presStyleLbl="node1" presStyleIdx="0" presStyleCnt="1"/>
      <dgm:spPr/>
    </dgm:pt>
    <dgm:pt modelId="{10ABE0D2-B663-4ECD-81F0-F5199053308E}" type="pres">
      <dgm:prSet presAssocID="{E74D16AB-5F8F-4E8F-BC84-5572B0FB785A}" presName="leftArrowText" presStyleLbl="node1" presStyleIdx="0" presStyleCnt="1">
        <dgm:presLayoutVars>
          <dgm:chMax val="0"/>
          <dgm:bulletEnabled val="1"/>
        </dgm:presLayoutVars>
      </dgm:prSet>
      <dgm:spPr/>
    </dgm:pt>
    <dgm:pt modelId="{96B3249A-9A0B-43AB-8EDB-F95E519C1FB5}" type="pres">
      <dgm:prSet presAssocID="{E74D16AB-5F8F-4E8F-BC84-5572B0FB785A}" presName="rightArrowText" presStyleLbl="node1" presStyleIdx="0" presStyleCnt="1">
        <dgm:presLayoutVars>
          <dgm:chMax val="0"/>
          <dgm:bulletEnabled val="1"/>
        </dgm:presLayoutVars>
      </dgm:prSet>
      <dgm:spPr/>
    </dgm:pt>
  </dgm:ptLst>
  <dgm:cxnLst>
    <dgm:cxn modelId="{A972822E-36EE-4DAC-84C3-99917CE43510}" type="presOf" srcId="{0F8C2BCC-AA10-4984-8155-700AB3494C7E}" destId="{10ABE0D2-B663-4ECD-81F0-F5199053308E}" srcOrd="0" destOrd="0" presId="urn:microsoft.com/office/officeart/2005/8/layout/arrow6"/>
    <dgm:cxn modelId="{28CFF940-33A4-467A-9839-0471E482556F}" type="presOf" srcId="{E74D16AB-5F8F-4E8F-BC84-5572B0FB785A}" destId="{6C04C486-E73C-44D2-8447-1F2617F66B56}" srcOrd="0" destOrd="0" presId="urn:microsoft.com/office/officeart/2005/8/layout/arrow6"/>
    <dgm:cxn modelId="{212F088F-24D7-4045-8E6B-0E02434900FA}" srcId="{E74D16AB-5F8F-4E8F-BC84-5572B0FB785A}" destId="{68F7D726-AF0A-4AF7-9546-A7EDBD1F3B11}" srcOrd="1" destOrd="0" parTransId="{7627795A-855D-40B6-B620-771B8FCF45B5}" sibTransId="{BF05267A-3133-4BB4-B958-9B78CBE93AC5}"/>
    <dgm:cxn modelId="{DCEE1ACC-A47C-4368-A02D-34E97574B7C9}" srcId="{E74D16AB-5F8F-4E8F-BC84-5572B0FB785A}" destId="{0F8C2BCC-AA10-4984-8155-700AB3494C7E}" srcOrd="0" destOrd="0" parTransId="{33A95305-3853-4751-ADCB-04E356297689}" sibTransId="{B3833431-767D-459F-A5BD-84C286552A0C}"/>
    <dgm:cxn modelId="{B6C2B6FE-57D0-4BF4-AAA6-0097CF1BAC7E}" type="presOf" srcId="{68F7D726-AF0A-4AF7-9546-A7EDBD1F3B11}" destId="{96B3249A-9A0B-43AB-8EDB-F95E519C1FB5}" srcOrd="0" destOrd="0" presId="urn:microsoft.com/office/officeart/2005/8/layout/arrow6"/>
    <dgm:cxn modelId="{88793D64-FFE2-48FE-A178-17344B72E725}" type="presParOf" srcId="{6C04C486-E73C-44D2-8447-1F2617F66B56}" destId="{6E188A49-09A8-4F2B-828D-D1856F63D85D}" srcOrd="0" destOrd="0" presId="urn:microsoft.com/office/officeart/2005/8/layout/arrow6"/>
    <dgm:cxn modelId="{C4F07AA1-BCF9-4E3E-BB22-8F8DBD9F5A0D}" type="presParOf" srcId="{6C04C486-E73C-44D2-8447-1F2617F66B56}" destId="{10ABE0D2-B663-4ECD-81F0-F5199053308E}" srcOrd="1" destOrd="0" presId="urn:microsoft.com/office/officeart/2005/8/layout/arrow6"/>
    <dgm:cxn modelId="{6DAD2D65-F729-4C4D-AE97-34494E008101}" type="presParOf" srcId="{6C04C486-E73C-44D2-8447-1F2617F66B56}" destId="{96B3249A-9A0B-43AB-8EDB-F95E519C1FB5}" srcOrd="2" destOrd="0" presId="urn:microsoft.com/office/officeart/2005/8/layout/arrow6"/>
  </dgm:cxnLst>
  <dgm:bg/>
  <dgm:whole/>
  <dgm:extLst>
    <a:ext uri="http://schemas.microsoft.com/office/drawing/2008/diagram">
      <dsp:dataModelExt xmlns:dsp="http://schemas.microsoft.com/office/drawing/2008/diagram" relId="rId8"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6E188A49-09A8-4F2B-828D-D1856F63D85D}">
      <dsp:nvSpPr>
        <dsp:cNvPr id="0" name=""/>
        <dsp:cNvSpPr/>
      </dsp:nvSpPr>
      <dsp:spPr>
        <a:xfrm>
          <a:off x="0" y="426244"/>
          <a:ext cx="1619250" cy="647700"/>
        </a:xfrm>
        <a:prstGeom prst="leftRightRibbon">
          <a:avLst/>
        </a:prstGeom>
        <a:solidFill>
          <a:schemeClr val="accent1">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sp>
    <dsp:sp modelId="{10ABE0D2-B663-4ECD-81F0-F5199053308E}">
      <dsp:nvSpPr>
        <dsp:cNvPr id="0" name=""/>
        <dsp:cNvSpPr/>
      </dsp:nvSpPr>
      <dsp:spPr>
        <a:xfrm>
          <a:off x="194309" y="539591"/>
          <a:ext cx="534352"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VOLVER</a:t>
          </a:r>
        </a:p>
      </dsp:txBody>
      <dsp:txXfrm>
        <a:off x="194309" y="539591"/>
        <a:ext cx="534352" cy="317373"/>
      </dsp:txXfrm>
    </dsp:sp>
    <dsp:sp modelId="{96B3249A-9A0B-43AB-8EDB-F95E519C1FB5}">
      <dsp:nvSpPr>
        <dsp:cNvPr id="0" name=""/>
        <dsp:cNvSpPr/>
      </dsp:nvSpPr>
      <dsp:spPr>
        <a:xfrm>
          <a:off x="809625" y="643223"/>
          <a:ext cx="631507"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CONTENIDO</a:t>
          </a:r>
        </a:p>
      </dsp:txBody>
      <dsp:txXfrm>
        <a:off x="809625" y="643223"/>
        <a:ext cx="631507" cy="317373"/>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6E188A49-09A8-4F2B-828D-D1856F63D85D}">
      <dsp:nvSpPr>
        <dsp:cNvPr id="0" name=""/>
        <dsp:cNvSpPr/>
      </dsp:nvSpPr>
      <dsp:spPr>
        <a:xfrm>
          <a:off x="0" y="335756"/>
          <a:ext cx="1619250" cy="647700"/>
        </a:xfrm>
        <a:prstGeom prst="leftRightRibbon">
          <a:avLst/>
        </a:prstGeom>
        <a:solidFill>
          <a:schemeClr val="accent1">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sp>
    <dsp:sp modelId="{10ABE0D2-B663-4ECD-81F0-F5199053308E}">
      <dsp:nvSpPr>
        <dsp:cNvPr id="0" name=""/>
        <dsp:cNvSpPr/>
      </dsp:nvSpPr>
      <dsp:spPr>
        <a:xfrm>
          <a:off x="194309" y="449104"/>
          <a:ext cx="534352"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VOLVER</a:t>
          </a:r>
        </a:p>
      </dsp:txBody>
      <dsp:txXfrm>
        <a:off x="194309" y="449104"/>
        <a:ext cx="534352" cy="317373"/>
      </dsp:txXfrm>
    </dsp:sp>
    <dsp:sp modelId="{96B3249A-9A0B-43AB-8EDB-F95E519C1FB5}">
      <dsp:nvSpPr>
        <dsp:cNvPr id="0" name=""/>
        <dsp:cNvSpPr/>
      </dsp:nvSpPr>
      <dsp:spPr>
        <a:xfrm>
          <a:off x="809625" y="552736"/>
          <a:ext cx="631507"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CONTENIDO</a:t>
          </a:r>
        </a:p>
      </dsp:txBody>
      <dsp:txXfrm>
        <a:off x="809625" y="552736"/>
        <a:ext cx="631507" cy="317373"/>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6E188A49-09A8-4F2B-828D-D1856F63D85D}">
      <dsp:nvSpPr>
        <dsp:cNvPr id="0" name=""/>
        <dsp:cNvSpPr/>
      </dsp:nvSpPr>
      <dsp:spPr>
        <a:xfrm>
          <a:off x="0" y="199761"/>
          <a:ext cx="1619250" cy="647700"/>
        </a:xfrm>
        <a:prstGeom prst="leftRightRibbon">
          <a:avLst/>
        </a:prstGeom>
        <a:solidFill>
          <a:schemeClr val="accent1">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sp>
    <dsp:sp modelId="{10ABE0D2-B663-4ECD-81F0-F5199053308E}">
      <dsp:nvSpPr>
        <dsp:cNvPr id="0" name=""/>
        <dsp:cNvSpPr/>
      </dsp:nvSpPr>
      <dsp:spPr>
        <a:xfrm>
          <a:off x="194309" y="313108"/>
          <a:ext cx="534352"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VOLVER</a:t>
          </a:r>
        </a:p>
      </dsp:txBody>
      <dsp:txXfrm>
        <a:off x="194309" y="313108"/>
        <a:ext cx="534352" cy="317373"/>
      </dsp:txXfrm>
    </dsp:sp>
    <dsp:sp modelId="{96B3249A-9A0B-43AB-8EDB-F95E519C1FB5}">
      <dsp:nvSpPr>
        <dsp:cNvPr id="0" name=""/>
        <dsp:cNvSpPr/>
      </dsp:nvSpPr>
      <dsp:spPr>
        <a:xfrm>
          <a:off x="809625" y="416740"/>
          <a:ext cx="631507"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CONTENIDO</a:t>
          </a:r>
        </a:p>
      </dsp:txBody>
      <dsp:txXfrm>
        <a:off x="809625" y="416740"/>
        <a:ext cx="631507" cy="317373"/>
      </dsp:txXfrm>
    </dsp:sp>
  </dsp:spTree>
</dsp:drawing>
</file>

<file path=xl/diagrams/layout1.xml><?xml version="1.0" encoding="utf-8"?>
<dgm:layoutDef xmlns:dgm="http://schemas.openxmlformats.org/drawingml/2006/diagram" xmlns:a="http://schemas.openxmlformats.org/drawingml/2006/main" uniqueId="urn:microsoft.com/office/officeart/2005/8/layout/arrow6">
  <dgm:title val=""/>
  <dgm:desc val=""/>
  <dgm:catLst>
    <dgm:cat type="relationship" pri="4000"/>
    <dgm:cat type="process" pri="29000"/>
  </dgm:catLst>
  <dgm:sampData>
    <dgm:dataModel>
      <dgm:ptLst>
        <dgm:pt modelId="0" type="doc"/>
        <dgm:pt modelId="1">
          <dgm:prSet phldr="1"/>
        </dgm:pt>
        <dgm:pt modelId="2">
          <dgm:prSet phldr="1"/>
        </dgm:pt>
      </dgm:ptLst>
      <dgm:cxnLst>
        <dgm:cxn modelId="4" srcId="0" destId="1" srcOrd="0" destOrd="0"/>
        <dgm:cxn modelId="5" srcId="0" destId="2" srcOrd="1"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Lst>
      <dgm:cxnLst>
        <dgm:cxn modelId="3" srcId="0" destId="1" srcOrd="0" destOrd="0"/>
        <dgm:cxn modelId="4" srcId="0" destId="2" srcOrd="1" destOrd="0"/>
      </dgm:cxnLst>
      <dgm:bg/>
      <dgm:whole/>
    </dgm:dataModel>
  </dgm:clrData>
  <dgm:layoutNode name="compositeShape">
    <dgm:varLst>
      <dgm:chMax val="2"/>
      <dgm:dir/>
      <dgm:resizeHandles val="exact"/>
    </dgm:varLst>
    <dgm:alg type="composite">
      <dgm:param type="horzAlign" val="ctr"/>
      <dgm:param type="vertAlign" val="mid"/>
      <dgm:param type="ar" val="2.5"/>
    </dgm:alg>
    <dgm:shape xmlns:r="http://schemas.openxmlformats.org/officeDocument/2006/relationships" r:blip="">
      <dgm:adjLst/>
    </dgm:shape>
    <dgm:presOf/>
    <dgm:constrLst>
      <dgm:constr type="primFontSz" for="des" ptType="node" op="equ"/>
      <dgm:constr type="w" for="ch" forName="ribbon" refType="h" refFor="ch" refForName="ribbon" fact="2.5"/>
      <dgm:constr type="h" for="ch" forName="leftArrowText" refType="h" fact="0.49"/>
      <dgm:constr type="ctrY" for="ch" forName="leftArrowText" refType="ctrY" refFor="ch" refForName="ribbon"/>
      <dgm:constr type="ctrYOff" for="ch" forName="leftArrowText" refType="h" refFor="ch" refForName="ribbon" fact="-0.08"/>
      <dgm:constr type="l" for="ch" forName="leftArrowText" refType="w" refFor="ch" refForName="ribbon" fact="0.12"/>
      <dgm:constr type="r" for="ch" forName="leftArrowText" refType="w" refFor="ch" refForName="ribbon" fact="0.45"/>
      <dgm:constr type="h" for="ch" forName="rightArrowText" refType="h" fact="0.49"/>
      <dgm:constr type="ctrY" for="ch" forName="rightArrowText" refType="ctrY" refFor="ch" refForName="ribbon"/>
      <dgm:constr type="ctrYOff" for="ch" forName="rightArrowText" refType="h" refFor="ch" refForName="ribbon" fact="0.08"/>
      <dgm:constr type="l" for="ch" forName="rightArrowText" refType="w" refFor="ch" refForName="ribbon" fact="0.5"/>
      <dgm:constr type="r" for="ch" forName="rightArrowText" refType="w" refFor="ch" refForName="ribbon" fact="0.89"/>
    </dgm:constrLst>
    <dgm:ruleLst/>
    <dgm:choose name="Name0">
      <dgm:if name="Name1" axis="ch" ptType="node" func="cnt" op="gte" val="1">
        <dgm:layoutNode name="ribbon" styleLbl="node1">
          <dgm:alg type="sp"/>
          <dgm:shape xmlns:r="http://schemas.openxmlformats.org/officeDocument/2006/relationships" type="leftRightRibbon" r:blip="">
            <dgm:adjLst/>
          </dgm:shape>
          <dgm:presOf/>
          <dgm:constrLst/>
          <dgm:ruleLst/>
        </dgm:layoutNode>
        <dgm:layoutNode name="leftArrowText" styleLbl="node1">
          <dgm:varLst>
            <dgm:chMax val="0"/>
            <dgm:bulletEnabled val="1"/>
          </dgm:varLst>
          <dgm:alg type="tx">
            <dgm:param type="txAnchorVertCh" val="mid"/>
          </dgm:alg>
          <dgm:shape xmlns:r="http://schemas.openxmlformats.org/officeDocument/2006/relationships" type="rect" r:blip="" hideGeom="1">
            <dgm:adjLst/>
          </dgm:shape>
          <dgm:choose name="Name2">
            <dgm:if name="Name3" func="var" arg="dir" op="equ" val="norm">
              <dgm:presOf axis="ch desOrSelf" ptType="node node" st="1 1" cnt="1 0"/>
            </dgm:if>
            <dgm:else name="Name4">
              <dgm:presOf axis="ch desOrSelf" ptType="node node" st="2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layoutNode name="rightArrowText" styleLbl="node1">
          <dgm:varLst>
            <dgm:chMax val="0"/>
            <dgm:bulletEnabled val="1"/>
          </dgm:varLst>
          <dgm:alg type="tx">
            <dgm:param type="txAnchorVertCh" val="mid"/>
          </dgm:alg>
          <dgm:shape xmlns:r="http://schemas.openxmlformats.org/officeDocument/2006/relationships" type="rect" r:blip="" hideGeom="1">
            <dgm:adjLst/>
          </dgm:shape>
          <dgm:choose name="Name5">
            <dgm:if name="Name6" func="var" arg="dir" op="equ" val="norm">
              <dgm:presOf axis="ch desOrSelf" ptType="node node" st="2 1" cnt="1 0"/>
            </dgm:if>
            <dgm:else name="Name7">
              <dgm:presOf axis="ch desOrSelf" ptType="node node" st="1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if>
      <dgm:else name="Name8"/>
    </dgm:choose>
  </dgm:layoutNode>
</dgm:layoutDef>
</file>

<file path=xl/diagrams/layout2.xml><?xml version="1.0" encoding="utf-8"?>
<dgm:layoutDef xmlns:dgm="http://schemas.openxmlformats.org/drawingml/2006/diagram" xmlns:a="http://schemas.openxmlformats.org/drawingml/2006/main" uniqueId="urn:microsoft.com/office/officeart/2005/8/layout/arrow6">
  <dgm:title val=""/>
  <dgm:desc val=""/>
  <dgm:catLst>
    <dgm:cat type="relationship" pri="4000"/>
    <dgm:cat type="process" pri="29000"/>
  </dgm:catLst>
  <dgm:sampData>
    <dgm:dataModel>
      <dgm:ptLst>
        <dgm:pt modelId="0" type="doc"/>
        <dgm:pt modelId="1">
          <dgm:prSet phldr="1"/>
        </dgm:pt>
        <dgm:pt modelId="2">
          <dgm:prSet phldr="1"/>
        </dgm:pt>
      </dgm:ptLst>
      <dgm:cxnLst>
        <dgm:cxn modelId="4" srcId="0" destId="1" srcOrd="0" destOrd="0"/>
        <dgm:cxn modelId="5" srcId="0" destId="2" srcOrd="1"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Lst>
      <dgm:cxnLst>
        <dgm:cxn modelId="3" srcId="0" destId="1" srcOrd="0" destOrd="0"/>
        <dgm:cxn modelId="4" srcId="0" destId="2" srcOrd="1" destOrd="0"/>
      </dgm:cxnLst>
      <dgm:bg/>
      <dgm:whole/>
    </dgm:dataModel>
  </dgm:clrData>
  <dgm:layoutNode name="compositeShape">
    <dgm:varLst>
      <dgm:chMax val="2"/>
      <dgm:dir/>
      <dgm:resizeHandles val="exact"/>
    </dgm:varLst>
    <dgm:alg type="composite">
      <dgm:param type="horzAlign" val="ctr"/>
      <dgm:param type="vertAlign" val="mid"/>
      <dgm:param type="ar" val="2.5"/>
    </dgm:alg>
    <dgm:shape xmlns:r="http://schemas.openxmlformats.org/officeDocument/2006/relationships" r:blip="">
      <dgm:adjLst/>
    </dgm:shape>
    <dgm:presOf/>
    <dgm:constrLst>
      <dgm:constr type="primFontSz" for="des" ptType="node" op="equ"/>
      <dgm:constr type="w" for="ch" forName="ribbon" refType="h" refFor="ch" refForName="ribbon" fact="2.5"/>
      <dgm:constr type="h" for="ch" forName="leftArrowText" refType="h" fact="0.49"/>
      <dgm:constr type="ctrY" for="ch" forName="leftArrowText" refType="ctrY" refFor="ch" refForName="ribbon"/>
      <dgm:constr type="ctrYOff" for="ch" forName="leftArrowText" refType="h" refFor="ch" refForName="ribbon" fact="-0.08"/>
      <dgm:constr type="l" for="ch" forName="leftArrowText" refType="w" refFor="ch" refForName="ribbon" fact="0.12"/>
      <dgm:constr type="r" for="ch" forName="leftArrowText" refType="w" refFor="ch" refForName="ribbon" fact="0.45"/>
      <dgm:constr type="h" for="ch" forName="rightArrowText" refType="h" fact="0.49"/>
      <dgm:constr type="ctrY" for="ch" forName="rightArrowText" refType="ctrY" refFor="ch" refForName="ribbon"/>
      <dgm:constr type="ctrYOff" for="ch" forName="rightArrowText" refType="h" refFor="ch" refForName="ribbon" fact="0.08"/>
      <dgm:constr type="l" for="ch" forName="rightArrowText" refType="w" refFor="ch" refForName="ribbon" fact="0.5"/>
      <dgm:constr type="r" for="ch" forName="rightArrowText" refType="w" refFor="ch" refForName="ribbon" fact="0.89"/>
    </dgm:constrLst>
    <dgm:ruleLst/>
    <dgm:choose name="Name0">
      <dgm:if name="Name1" axis="ch" ptType="node" func="cnt" op="gte" val="1">
        <dgm:layoutNode name="ribbon" styleLbl="node1">
          <dgm:alg type="sp"/>
          <dgm:shape xmlns:r="http://schemas.openxmlformats.org/officeDocument/2006/relationships" type="leftRightRibbon" r:blip="">
            <dgm:adjLst/>
          </dgm:shape>
          <dgm:presOf/>
          <dgm:constrLst/>
          <dgm:ruleLst/>
        </dgm:layoutNode>
        <dgm:layoutNode name="leftArrowText" styleLbl="node1">
          <dgm:varLst>
            <dgm:chMax val="0"/>
            <dgm:bulletEnabled val="1"/>
          </dgm:varLst>
          <dgm:alg type="tx">
            <dgm:param type="txAnchorVertCh" val="mid"/>
          </dgm:alg>
          <dgm:shape xmlns:r="http://schemas.openxmlformats.org/officeDocument/2006/relationships" type="rect" r:blip="" hideGeom="1">
            <dgm:adjLst/>
          </dgm:shape>
          <dgm:choose name="Name2">
            <dgm:if name="Name3" func="var" arg="dir" op="equ" val="norm">
              <dgm:presOf axis="ch desOrSelf" ptType="node node" st="1 1" cnt="1 0"/>
            </dgm:if>
            <dgm:else name="Name4">
              <dgm:presOf axis="ch desOrSelf" ptType="node node" st="2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layoutNode name="rightArrowText" styleLbl="node1">
          <dgm:varLst>
            <dgm:chMax val="0"/>
            <dgm:bulletEnabled val="1"/>
          </dgm:varLst>
          <dgm:alg type="tx">
            <dgm:param type="txAnchorVertCh" val="mid"/>
          </dgm:alg>
          <dgm:shape xmlns:r="http://schemas.openxmlformats.org/officeDocument/2006/relationships" type="rect" r:blip="" hideGeom="1">
            <dgm:adjLst/>
          </dgm:shape>
          <dgm:choose name="Name5">
            <dgm:if name="Name6" func="var" arg="dir" op="equ" val="norm">
              <dgm:presOf axis="ch desOrSelf" ptType="node node" st="2 1" cnt="1 0"/>
            </dgm:if>
            <dgm:else name="Name7">
              <dgm:presOf axis="ch desOrSelf" ptType="node node" st="1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if>
      <dgm:else name="Name8"/>
    </dgm:choose>
  </dgm:layoutNode>
</dgm:layoutDef>
</file>

<file path=xl/diagrams/layout3.xml><?xml version="1.0" encoding="utf-8"?>
<dgm:layoutDef xmlns:dgm="http://schemas.openxmlformats.org/drawingml/2006/diagram" xmlns:a="http://schemas.openxmlformats.org/drawingml/2006/main" uniqueId="urn:microsoft.com/office/officeart/2005/8/layout/arrow6">
  <dgm:title val=""/>
  <dgm:desc val=""/>
  <dgm:catLst>
    <dgm:cat type="relationship" pri="4000"/>
    <dgm:cat type="process" pri="29000"/>
  </dgm:catLst>
  <dgm:sampData>
    <dgm:dataModel>
      <dgm:ptLst>
        <dgm:pt modelId="0" type="doc"/>
        <dgm:pt modelId="1">
          <dgm:prSet phldr="1"/>
        </dgm:pt>
        <dgm:pt modelId="2">
          <dgm:prSet phldr="1"/>
        </dgm:pt>
      </dgm:ptLst>
      <dgm:cxnLst>
        <dgm:cxn modelId="4" srcId="0" destId="1" srcOrd="0" destOrd="0"/>
        <dgm:cxn modelId="5" srcId="0" destId="2" srcOrd="1"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Lst>
      <dgm:cxnLst>
        <dgm:cxn modelId="3" srcId="0" destId="1" srcOrd="0" destOrd="0"/>
        <dgm:cxn modelId="4" srcId="0" destId="2" srcOrd="1" destOrd="0"/>
      </dgm:cxnLst>
      <dgm:bg/>
      <dgm:whole/>
    </dgm:dataModel>
  </dgm:clrData>
  <dgm:layoutNode name="compositeShape">
    <dgm:varLst>
      <dgm:chMax val="2"/>
      <dgm:dir/>
      <dgm:resizeHandles val="exact"/>
    </dgm:varLst>
    <dgm:alg type="composite">
      <dgm:param type="horzAlign" val="ctr"/>
      <dgm:param type="vertAlign" val="mid"/>
      <dgm:param type="ar" val="2.5"/>
    </dgm:alg>
    <dgm:shape xmlns:r="http://schemas.openxmlformats.org/officeDocument/2006/relationships" r:blip="">
      <dgm:adjLst/>
    </dgm:shape>
    <dgm:presOf/>
    <dgm:constrLst>
      <dgm:constr type="primFontSz" for="des" ptType="node" op="equ"/>
      <dgm:constr type="w" for="ch" forName="ribbon" refType="h" refFor="ch" refForName="ribbon" fact="2.5"/>
      <dgm:constr type="h" for="ch" forName="leftArrowText" refType="h" fact="0.49"/>
      <dgm:constr type="ctrY" for="ch" forName="leftArrowText" refType="ctrY" refFor="ch" refForName="ribbon"/>
      <dgm:constr type="ctrYOff" for="ch" forName="leftArrowText" refType="h" refFor="ch" refForName="ribbon" fact="-0.08"/>
      <dgm:constr type="l" for="ch" forName="leftArrowText" refType="w" refFor="ch" refForName="ribbon" fact="0.12"/>
      <dgm:constr type="r" for="ch" forName="leftArrowText" refType="w" refFor="ch" refForName="ribbon" fact="0.45"/>
      <dgm:constr type="h" for="ch" forName="rightArrowText" refType="h" fact="0.49"/>
      <dgm:constr type="ctrY" for="ch" forName="rightArrowText" refType="ctrY" refFor="ch" refForName="ribbon"/>
      <dgm:constr type="ctrYOff" for="ch" forName="rightArrowText" refType="h" refFor="ch" refForName="ribbon" fact="0.08"/>
      <dgm:constr type="l" for="ch" forName="rightArrowText" refType="w" refFor="ch" refForName="ribbon" fact="0.5"/>
      <dgm:constr type="r" for="ch" forName="rightArrowText" refType="w" refFor="ch" refForName="ribbon" fact="0.89"/>
    </dgm:constrLst>
    <dgm:ruleLst/>
    <dgm:choose name="Name0">
      <dgm:if name="Name1" axis="ch" ptType="node" func="cnt" op="gte" val="1">
        <dgm:layoutNode name="ribbon" styleLbl="node1">
          <dgm:alg type="sp"/>
          <dgm:shape xmlns:r="http://schemas.openxmlformats.org/officeDocument/2006/relationships" type="leftRightRibbon" r:blip="">
            <dgm:adjLst/>
          </dgm:shape>
          <dgm:presOf/>
          <dgm:constrLst/>
          <dgm:ruleLst/>
        </dgm:layoutNode>
        <dgm:layoutNode name="leftArrowText" styleLbl="node1">
          <dgm:varLst>
            <dgm:chMax val="0"/>
            <dgm:bulletEnabled val="1"/>
          </dgm:varLst>
          <dgm:alg type="tx">
            <dgm:param type="txAnchorVertCh" val="mid"/>
          </dgm:alg>
          <dgm:shape xmlns:r="http://schemas.openxmlformats.org/officeDocument/2006/relationships" type="rect" r:blip="" hideGeom="1">
            <dgm:adjLst/>
          </dgm:shape>
          <dgm:choose name="Name2">
            <dgm:if name="Name3" func="var" arg="dir" op="equ" val="norm">
              <dgm:presOf axis="ch desOrSelf" ptType="node node" st="1 1" cnt="1 0"/>
            </dgm:if>
            <dgm:else name="Name4">
              <dgm:presOf axis="ch desOrSelf" ptType="node node" st="2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layoutNode name="rightArrowText" styleLbl="node1">
          <dgm:varLst>
            <dgm:chMax val="0"/>
            <dgm:bulletEnabled val="1"/>
          </dgm:varLst>
          <dgm:alg type="tx">
            <dgm:param type="txAnchorVertCh" val="mid"/>
          </dgm:alg>
          <dgm:shape xmlns:r="http://schemas.openxmlformats.org/officeDocument/2006/relationships" type="rect" r:blip="" hideGeom="1">
            <dgm:adjLst/>
          </dgm:shape>
          <dgm:choose name="Name5">
            <dgm:if name="Name6" func="var" arg="dir" op="equ" val="norm">
              <dgm:presOf axis="ch desOrSelf" ptType="node node" st="2 1" cnt="1 0"/>
            </dgm:if>
            <dgm:else name="Name7">
              <dgm:presOf axis="ch desOrSelf" ptType="node node" st="1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if>
      <dgm:else name="Name8"/>
    </dgm:choose>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Layout" Target="../diagrams/layout1.xml"/><Relationship Id="rId2" Type="http://schemas.openxmlformats.org/officeDocument/2006/relationships/diagramData" Target="../diagrams/data1.xml"/><Relationship Id="rId1" Type="http://schemas.openxmlformats.org/officeDocument/2006/relationships/hyperlink" Target="#CONTENIDO!A1"/><Relationship Id="rId6" Type="http://schemas.microsoft.com/office/2007/relationships/diagramDrawing" Target="../diagrams/drawing1.xml"/><Relationship Id="rId5" Type="http://schemas.openxmlformats.org/officeDocument/2006/relationships/diagramColors" Target="../diagrams/colors1.xml"/><Relationship Id="rId4" Type="http://schemas.openxmlformats.org/officeDocument/2006/relationships/diagramQuickStyle" Target="../diagrams/quickStyle1.xml"/></Relationships>
</file>

<file path=xl/drawings/_rels/drawing2.xml.rels><?xml version="1.0" encoding="UTF-8" standalone="yes"?>
<Relationships xmlns="http://schemas.openxmlformats.org/package/2006/relationships"><Relationship Id="rId3" Type="http://schemas.openxmlformats.org/officeDocument/2006/relationships/diagramData" Target="../diagrams/data2.xml"/><Relationship Id="rId7" Type="http://schemas.microsoft.com/office/2007/relationships/diagramDrawing" Target="../diagrams/drawing2.xml"/><Relationship Id="rId2" Type="http://schemas.openxmlformats.org/officeDocument/2006/relationships/hyperlink" Target="#CONTENIDO!A1"/><Relationship Id="rId1" Type="http://schemas.openxmlformats.org/officeDocument/2006/relationships/chart" Target="../charts/chart1.xml"/><Relationship Id="rId6" Type="http://schemas.openxmlformats.org/officeDocument/2006/relationships/diagramColors" Target="../diagrams/colors2.xml"/><Relationship Id="rId5" Type="http://schemas.openxmlformats.org/officeDocument/2006/relationships/diagramQuickStyle" Target="../diagrams/quickStyle2.xml"/><Relationship Id="rId4" Type="http://schemas.openxmlformats.org/officeDocument/2006/relationships/diagramLayout" Target="../diagrams/layout2.xml"/></Relationships>
</file>

<file path=xl/drawings/_rels/drawing3.xml.rels><?xml version="1.0" encoding="UTF-8" standalone="yes"?>
<Relationships xmlns="http://schemas.openxmlformats.org/package/2006/relationships"><Relationship Id="rId8" Type="http://schemas.microsoft.com/office/2007/relationships/diagramDrawing" Target="../diagrams/drawing3.xml"/><Relationship Id="rId3" Type="http://schemas.openxmlformats.org/officeDocument/2006/relationships/hyperlink" Target="#CONTENIDO!A1"/><Relationship Id="rId7" Type="http://schemas.openxmlformats.org/officeDocument/2006/relationships/diagramColors" Target="../diagrams/colors3.xml"/><Relationship Id="rId2" Type="http://schemas.openxmlformats.org/officeDocument/2006/relationships/chart" Target="../charts/chart3.xml"/><Relationship Id="rId1" Type="http://schemas.openxmlformats.org/officeDocument/2006/relationships/chart" Target="../charts/chart2.xml"/><Relationship Id="rId6" Type="http://schemas.openxmlformats.org/officeDocument/2006/relationships/diagramQuickStyle" Target="../diagrams/quickStyle3.xml"/><Relationship Id="rId5" Type="http://schemas.openxmlformats.org/officeDocument/2006/relationships/diagramLayout" Target="../diagrams/layout3.xml"/><Relationship Id="rId4" Type="http://schemas.openxmlformats.org/officeDocument/2006/relationships/diagramData" Target="../diagrams/data3.xml"/></Relationships>
</file>

<file path=xl/drawings/drawing1.xml><?xml version="1.0" encoding="utf-8"?>
<xdr:wsDr xmlns:xdr="http://schemas.openxmlformats.org/drawingml/2006/spreadsheetDrawing" xmlns:a="http://schemas.openxmlformats.org/drawingml/2006/main">
  <xdr:twoCellAnchor>
    <xdr:from>
      <xdr:col>6</xdr:col>
      <xdr:colOff>0</xdr:colOff>
      <xdr:row>2</xdr:row>
      <xdr:rowOff>0</xdr:rowOff>
    </xdr:from>
    <xdr:to>
      <xdr:col>8</xdr:col>
      <xdr:colOff>400050</xdr:colOff>
      <xdr:row>11</xdr:row>
      <xdr:rowOff>42863</xdr:rowOff>
    </xdr:to>
    <xdr:graphicFrame macro="">
      <xdr:nvGraphicFramePr>
        <xdr:cNvPr id="2" name="Diagrama 1">
          <a:hlinkClick xmlns:r="http://schemas.openxmlformats.org/officeDocument/2006/relationships" r:id="rId1"/>
          <a:extLst>
            <a:ext uri="{FF2B5EF4-FFF2-40B4-BE49-F238E27FC236}">
              <a16:creationId xmlns:a16="http://schemas.microsoft.com/office/drawing/2014/main" id="{00000000-0008-0000-0100-000002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2" r:lo="rId3" r:qs="rId4" r:cs="rId5"/>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4</xdr:col>
      <xdr:colOff>428624</xdr:colOff>
      <xdr:row>1</xdr:row>
      <xdr:rowOff>19050</xdr:rowOff>
    </xdr:from>
    <xdr:to>
      <xdr:col>14</xdr:col>
      <xdr:colOff>666750</xdr:colOff>
      <xdr:row>18</xdr:row>
      <xdr:rowOff>47625</xdr:rowOff>
    </xdr:to>
    <xdr:graphicFrame macro="">
      <xdr:nvGraphicFramePr>
        <xdr:cNvPr id="2" name="3 Gráfico">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14</xdr:col>
      <xdr:colOff>714375</xdr:colOff>
      <xdr:row>1</xdr:row>
      <xdr:rowOff>28575</xdr:rowOff>
    </xdr:from>
    <xdr:to>
      <xdr:col>17</xdr:col>
      <xdr:colOff>47625</xdr:colOff>
      <xdr:row>5</xdr:row>
      <xdr:rowOff>157163</xdr:rowOff>
    </xdr:to>
    <xdr:graphicFrame macro="">
      <xdr:nvGraphicFramePr>
        <xdr:cNvPr id="3" name="Diagrama 2">
          <a:hlinkClick xmlns:r="http://schemas.openxmlformats.org/officeDocument/2006/relationships" r:id="rId2"/>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3" r:lo="rId4" r:qs="rId5" r:cs="rId6"/>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7</xdr:col>
      <xdr:colOff>11642</xdr:colOff>
      <xdr:row>2</xdr:row>
      <xdr:rowOff>142875</xdr:rowOff>
    </xdr:from>
    <xdr:to>
      <xdr:col>16</xdr:col>
      <xdr:colOff>28576</xdr:colOff>
      <xdr:row>23</xdr:row>
      <xdr:rowOff>139699</xdr:rowOff>
    </xdr:to>
    <xdr:graphicFrame macro="">
      <xdr:nvGraphicFramePr>
        <xdr:cNvPr id="2" name="Gráfico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9525</xdr:colOff>
      <xdr:row>0</xdr:row>
      <xdr:rowOff>159809</xdr:rowOff>
    </xdr:from>
    <xdr:to>
      <xdr:col>6</xdr:col>
      <xdr:colOff>9525</xdr:colOff>
      <xdr:row>25</xdr:row>
      <xdr:rowOff>102658</xdr:rowOff>
    </xdr:to>
    <xdr:graphicFrame macro="">
      <xdr:nvGraphicFramePr>
        <xdr:cNvPr id="3" name="Gráfico 2">
          <a:extLst>
            <a:ext uri="{FF2B5EF4-FFF2-40B4-BE49-F238E27FC236}">
              <a16:creationId xmlns:a16="http://schemas.microsoft.com/office/drawing/2014/main" id="{00000000-0008-0000-0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19049</xdr:colOff>
      <xdr:row>27</xdr:row>
      <xdr:rowOff>9525</xdr:rowOff>
    </xdr:from>
    <xdr:to>
      <xdr:col>15</xdr:col>
      <xdr:colOff>9525</xdr:colOff>
      <xdr:row>39</xdr:row>
      <xdr:rowOff>142875</xdr:rowOff>
    </xdr:to>
    <xdr:sp macro="" textlink="">
      <xdr:nvSpPr>
        <xdr:cNvPr id="4" name="CuadroTexto 3">
          <a:extLst>
            <a:ext uri="{FF2B5EF4-FFF2-40B4-BE49-F238E27FC236}">
              <a16:creationId xmlns:a16="http://schemas.microsoft.com/office/drawing/2014/main" id="{00000000-0008-0000-0300-000004000000}"/>
            </a:ext>
          </a:extLst>
        </xdr:cNvPr>
        <xdr:cNvSpPr txBox="1"/>
      </xdr:nvSpPr>
      <xdr:spPr>
        <a:xfrm>
          <a:off x="7324724" y="4543425"/>
          <a:ext cx="6086476" cy="22764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100" u="sng">
              <a:solidFill>
                <a:schemeClr val="dk1"/>
              </a:solidFill>
              <a:effectLst/>
              <a:latin typeface="+mn-lt"/>
              <a:ea typeface="+mn-ea"/>
              <a:cs typeface="+mn-cs"/>
            </a:rPr>
            <a:t>Los COSTOS TOTALES tuvieron una variación del</a:t>
          </a:r>
          <a:r>
            <a:rPr lang="es-CO" sz="1100" u="sng" baseline="0">
              <a:solidFill>
                <a:schemeClr val="dk1"/>
              </a:solidFill>
              <a:effectLst/>
              <a:latin typeface="+mn-lt"/>
              <a:ea typeface="+mn-ea"/>
              <a:cs typeface="+mn-cs"/>
            </a:rPr>
            <a:t> -2</a:t>
          </a:r>
          <a:r>
            <a:rPr lang="es-CO" sz="1100" u="sng">
              <a:solidFill>
                <a:schemeClr val="dk1"/>
              </a:solidFill>
              <a:effectLst/>
              <a:latin typeface="+mn-lt"/>
              <a:ea typeface="+mn-ea"/>
              <a:cs typeface="+mn-cs"/>
            </a:rPr>
            <a:t>% en relación al II semestre del 2019</a:t>
          </a:r>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b="1" u="sng">
              <a:solidFill>
                <a:schemeClr val="dk1"/>
              </a:solidFill>
              <a:effectLst/>
              <a:latin typeface="+mn-lt"/>
              <a:ea typeface="+mn-ea"/>
              <a:cs typeface="+mn-cs"/>
            </a:rPr>
            <a:t>COSTOS DIRECTOS</a:t>
          </a:r>
          <a:r>
            <a:rPr lang="es-CO" sz="1100" b="1">
              <a:solidFill>
                <a:schemeClr val="dk1"/>
              </a:solidFill>
              <a:effectLst/>
              <a:latin typeface="+mn-lt"/>
              <a:ea typeface="+mn-ea"/>
              <a:cs typeface="+mn-cs"/>
            </a:rPr>
            <a:t>: </a:t>
          </a:r>
          <a:r>
            <a:rPr lang="es-CO" sz="1100">
              <a:solidFill>
                <a:schemeClr val="dk1"/>
              </a:solidFill>
              <a:effectLst/>
              <a:latin typeface="+mn-lt"/>
              <a:ea typeface="+mn-ea"/>
              <a:cs typeface="+mn-cs"/>
            </a:rPr>
            <a:t>representan el 77% de los costos totales y tuvierón una variación del 4% comparada con el II semestre de 2019.</a:t>
          </a:r>
          <a:r>
            <a:rPr lang="es-CO" sz="1100" baseline="0">
              <a:solidFill>
                <a:schemeClr val="dk1"/>
              </a:solidFill>
              <a:effectLst/>
              <a:latin typeface="+mn-lt"/>
              <a:ea typeface="+mn-ea"/>
              <a:cs typeface="+mn-cs"/>
            </a:rPr>
            <a:t> Los costos de Mantenimiento representaron una variación del 30,4% en comparacion con el periodo de 2018 siendo este rubro el de mayor incremento. E</a:t>
          </a:r>
          <a:r>
            <a:rPr lang="es-CO" sz="1100">
              <a:solidFill>
                <a:schemeClr val="dk1"/>
              </a:solidFill>
              <a:effectLst/>
              <a:latin typeface="+mn-lt"/>
              <a:ea typeface="+mn-ea"/>
              <a:cs typeface="+mn-cs"/>
            </a:rPr>
            <a:t>l</a:t>
          </a:r>
          <a:r>
            <a:rPr lang="es-CO" sz="1100" baseline="0">
              <a:solidFill>
                <a:schemeClr val="dk1"/>
              </a:solidFill>
              <a:effectLst/>
              <a:latin typeface="+mn-lt"/>
              <a:ea typeface="+mn-ea"/>
              <a:cs typeface="+mn-cs"/>
            </a:rPr>
            <a:t> combustible tuvo una participacion del 25.1% con una disminución del 1,3%. El servicio a pasajeros fue el que presento el mayor decrecimiento con una caida del 36,8% comparado con el periodo del año 2018.</a:t>
          </a:r>
        </a:p>
        <a:p>
          <a:endParaRPr lang="es-CO" sz="1100">
            <a:solidFill>
              <a:schemeClr val="dk1"/>
            </a:solidFill>
            <a:effectLst/>
            <a:latin typeface="+mn-lt"/>
            <a:ea typeface="+mn-ea"/>
            <a:cs typeface="+mn-cs"/>
          </a:endParaRPr>
        </a:p>
        <a:p>
          <a:r>
            <a:rPr lang="es-CO" sz="1100">
              <a:solidFill>
                <a:schemeClr val="dk1"/>
              </a:solidFill>
              <a:effectLst/>
              <a:latin typeface="+mn-lt"/>
              <a:ea typeface="+mn-ea"/>
              <a:cs typeface="+mn-cs"/>
            </a:rPr>
            <a:t>En relación a los </a:t>
          </a:r>
          <a:r>
            <a:rPr lang="es-CO" sz="1100" b="1" u="sng">
              <a:solidFill>
                <a:schemeClr val="dk1"/>
              </a:solidFill>
              <a:effectLst/>
              <a:latin typeface="+mn-lt"/>
              <a:ea typeface="+mn-ea"/>
              <a:cs typeface="+mn-cs"/>
            </a:rPr>
            <a:t>COSTOS INDIRECTOS</a:t>
          </a:r>
          <a:r>
            <a:rPr lang="es-CO" sz="1100" b="1">
              <a:solidFill>
                <a:schemeClr val="dk1"/>
              </a:solidFill>
              <a:effectLst/>
              <a:latin typeface="+mn-lt"/>
              <a:ea typeface="+mn-ea"/>
              <a:cs typeface="+mn-cs"/>
            </a:rPr>
            <a:t> </a:t>
          </a:r>
          <a:r>
            <a:rPr lang="es-CO" sz="1100">
              <a:solidFill>
                <a:schemeClr val="dk1"/>
              </a:solidFill>
              <a:effectLst/>
              <a:latin typeface="+mn-lt"/>
              <a:ea typeface="+mn-ea"/>
              <a:cs typeface="+mn-cs"/>
            </a:rPr>
            <a:t>que representan el 23% de los costos totales</a:t>
          </a:r>
          <a:r>
            <a:rPr lang="es-CO" sz="1100" baseline="0">
              <a:solidFill>
                <a:schemeClr val="dk1"/>
              </a:solidFill>
              <a:effectLst/>
              <a:latin typeface="+mn-lt"/>
              <a:ea typeface="+mn-ea"/>
              <a:cs typeface="+mn-cs"/>
            </a:rPr>
            <a:t> presentaron</a:t>
          </a:r>
          <a:r>
            <a:rPr lang="es-CO" sz="1100">
              <a:solidFill>
                <a:schemeClr val="dk1"/>
              </a:solidFill>
              <a:effectLst/>
              <a:latin typeface="+mn-lt"/>
              <a:ea typeface="+mn-ea"/>
              <a:cs typeface="+mn-cs"/>
            </a:rPr>
            <a:t> una variación del -18% en comparación al mismo periodo del año inmediatamente anterior.</a:t>
          </a:r>
          <a:endParaRPr lang="es-CO" sz="1100" b="0" i="0" u="none" strike="noStrike" baseline="0">
            <a:solidFill>
              <a:schemeClr val="dk1"/>
            </a:solidFill>
            <a:effectLst/>
            <a:latin typeface="+mn-lt"/>
            <a:ea typeface="+mn-ea"/>
            <a:cs typeface="+mn-cs"/>
          </a:endParaRPr>
        </a:p>
      </xdr:txBody>
    </xdr:sp>
    <xdr:clientData/>
  </xdr:twoCellAnchor>
  <xdr:twoCellAnchor>
    <xdr:from>
      <xdr:col>16</xdr:col>
      <xdr:colOff>709084</xdr:colOff>
      <xdr:row>1</xdr:row>
      <xdr:rowOff>0</xdr:rowOff>
    </xdr:from>
    <xdr:to>
      <xdr:col>19</xdr:col>
      <xdr:colOff>42334</xdr:colOff>
      <xdr:row>6</xdr:row>
      <xdr:rowOff>132822</xdr:rowOff>
    </xdr:to>
    <xdr:graphicFrame macro="">
      <xdr:nvGraphicFramePr>
        <xdr:cNvPr id="6" name="Diagrama 5">
          <a:hlinkClick xmlns:r="http://schemas.openxmlformats.org/officeDocument/2006/relationships" r:id="rId3"/>
          <a:extLst>
            <a:ext uri="{FF2B5EF4-FFF2-40B4-BE49-F238E27FC236}">
              <a16:creationId xmlns:a16="http://schemas.microsoft.com/office/drawing/2014/main" id="{00000000-0008-0000-0300-000006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4" r:lo="rId5" r:qs="rId6" r:cs="rId7"/>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5"/>
  <sheetViews>
    <sheetView tabSelected="1" workbookViewId="0">
      <selection sqref="A1:B1"/>
    </sheetView>
  </sheetViews>
  <sheetFormatPr baseColWidth="10" defaultRowHeight="15" x14ac:dyDescent="0.25"/>
  <cols>
    <col min="1" max="1" width="11.42578125" style="14"/>
    <col min="2" max="2" width="121.85546875" style="14" customWidth="1"/>
    <col min="3" max="257" width="11.42578125" style="14"/>
    <col min="258" max="258" width="121.85546875" style="14" customWidth="1"/>
    <col min="259" max="513" width="11.42578125" style="14"/>
    <col min="514" max="514" width="121.85546875" style="14" customWidth="1"/>
    <col min="515" max="769" width="11.42578125" style="14"/>
    <col min="770" max="770" width="121.85546875" style="14" customWidth="1"/>
    <col min="771" max="1025" width="11.42578125" style="14"/>
    <col min="1026" max="1026" width="121.85546875" style="14" customWidth="1"/>
    <col min="1027" max="1281" width="11.42578125" style="14"/>
    <col min="1282" max="1282" width="121.85546875" style="14" customWidth="1"/>
    <col min="1283" max="1537" width="11.42578125" style="14"/>
    <col min="1538" max="1538" width="121.85546875" style="14" customWidth="1"/>
    <col min="1539" max="1793" width="11.42578125" style="14"/>
    <col min="1794" max="1794" width="121.85546875" style="14" customWidth="1"/>
    <col min="1795" max="2049" width="11.42578125" style="14"/>
    <col min="2050" max="2050" width="121.85546875" style="14" customWidth="1"/>
    <col min="2051" max="2305" width="11.42578125" style="14"/>
    <col min="2306" max="2306" width="121.85546875" style="14" customWidth="1"/>
    <col min="2307" max="2561" width="11.42578125" style="14"/>
    <col min="2562" max="2562" width="121.85546875" style="14" customWidth="1"/>
    <col min="2563" max="2817" width="11.42578125" style="14"/>
    <col min="2818" max="2818" width="121.85546875" style="14" customWidth="1"/>
    <col min="2819" max="3073" width="11.42578125" style="14"/>
    <col min="3074" max="3074" width="121.85546875" style="14" customWidth="1"/>
    <col min="3075" max="3329" width="11.42578125" style="14"/>
    <col min="3330" max="3330" width="121.85546875" style="14" customWidth="1"/>
    <col min="3331" max="3585" width="11.42578125" style="14"/>
    <col min="3586" max="3586" width="121.85546875" style="14" customWidth="1"/>
    <col min="3587" max="3841" width="11.42578125" style="14"/>
    <col min="3842" max="3842" width="121.85546875" style="14" customWidth="1"/>
    <col min="3843" max="4097" width="11.42578125" style="14"/>
    <col min="4098" max="4098" width="121.85546875" style="14" customWidth="1"/>
    <col min="4099" max="4353" width="11.42578125" style="14"/>
    <col min="4354" max="4354" width="121.85546875" style="14" customWidth="1"/>
    <col min="4355" max="4609" width="11.42578125" style="14"/>
    <col min="4610" max="4610" width="121.85546875" style="14" customWidth="1"/>
    <col min="4611" max="4865" width="11.42578125" style="14"/>
    <col min="4866" max="4866" width="121.85546875" style="14" customWidth="1"/>
    <col min="4867" max="5121" width="11.42578125" style="14"/>
    <col min="5122" max="5122" width="121.85546875" style="14" customWidth="1"/>
    <col min="5123" max="5377" width="11.42578125" style="14"/>
    <col min="5378" max="5378" width="121.85546875" style="14" customWidth="1"/>
    <col min="5379" max="5633" width="11.42578125" style="14"/>
    <col min="5634" max="5634" width="121.85546875" style="14" customWidth="1"/>
    <col min="5635" max="5889" width="11.42578125" style="14"/>
    <col min="5890" max="5890" width="121.85546875" style="14" customWidth="1"/>
    <col min="5891" max="6145" width="11.42578125" style="14"/>
    <col min="6146" max="6146" width="121.85546875" style="14" customWidth="1"/>
    <col min="6147" max="6401" width="11.42578125" style="14"/>
    <col min="6402" max="6402" width="121.85546875" style="14" customWidth="1"/>
    <col min="6403" max="6657" width="11.42578125" style="14"/>
    <col min="6658" max="6658" width="121.85546875" style="14" customWidth="1"/>
    <col min="6659" max="6913" width="11.42578125" style="14"/>
    <col min="6914" max="6914" width="121.85546875" style="14" customWidth="1"/>
    <col min="6915" max="7169" width="11.42578125" style="14"/>
    <col min="7170" max="7170" width="121.85546875" style="14" customWidth="1"/>
    <col min="7171" max="7425" width="11.42578125" style="14"/>
    <col min="7426" max="7426" width="121.85546875" style="14" customWidth="1"/>
    <col min="7427" max="7681" width="11.42578125" style="14"/>
    <col min="7682" max="7682" width="121.85546875" style="14" customWidth="1"/>
    <col min="7683" max="7937" width="11.42578125" style="14"/>
    <col min="7938" max="7938" width="121.85546875" style="14" customWidth="1"/>
    <col min="7939" max="8193" width="11.42578125" style="14"/>
    <col min="8194" max="8194" width="121.85546875" style="14" customWidth="1"/>
    <col min="8195" max="8449" width="11.42578125" style="14"/>
    <col min="8450" max="8450" width="121.85546875" style="14" customWidth="1"/>
    <col min="8451" max="8705" width="11.42578125" style="14"/>
    <col min="8706" max="8706" width="121.85546875" style="14" customWidth="1"/>
    <col min="8707" max="8961" width="11.42578125" style="14"/>
    <col min="8962" max="8962" width="121.85546875" style="14" customWidth="1"/>
    <col min="8963" max="9217" width="11.42578125" style="14"/>
    <col min="9218" max="9218" width="121.85546875" style="14" customWidth="1"/>
    <col min="9219" max="9473" width="11.42578125" style="14"/>
    <col min="9474" max="9474" width="121.85546875" style="14" customWidth="1"/>
    <col min="9475" max="9729" width="11.42578125" style="14"/>
    <col min="9730" max="9730" width="121.85546875" style="14" customWidth="1"/>
    <col min="9731" max="9985" width="11.42578125" style="14"/>
    <col min="9986" max="9986" width="121.85546875" style="14" customWidth="1"/>
    <col min="9987" max="10241" width="11.42578125" style="14"/>
    <col min="10242" max="10242" width="121.85546875" style="14" customWidth="1"/>
    <col min="10243" max="10497" width="11.42578125" style="14"/>
    <col min="10498" max="10498" width="121.85546875" style="14" customWidth="1"/>
    <col min="10499" max="10753" width="11.42578125" style="14"/>
    <col min="10754" max="10754" width="121.85546875" style="14" customWidth="1"/>
    <col min="10755" max="11009" width="11.42578125" style="14"/>
    <col min="11010" max="11010" width="121.85546875" style="14" customWidth="1"/>
    <col min="11011" max="11265" width="11.42578125" style="14"/>
    <col min="11266" max="11266" width="121.85546875" style="14" customWidth="1"/>
    <col min="11267" max="11521" width="11.42578125" style="14"/>
    <col min="11522" max="11522" width="121.85546875" style="14" customWidth="1"/>
    <col min="11523" max="11777" width="11.42578125" style="14"/>
    <col min="11778" max="11778" width="121.85546875" style="14" customWidth="1"/>
    <col min="11779" max="12033" width="11.42578125" style="14"/>
    <col min="12034" max="12034" width="121.85546875" style="14" customWidth="1"/>
    <col min="12035" max="12289" width="11.42578125" style="14"/>
    <col min="12290" max="12290" width="121.85546875" style="14" customWidth="1"/>
    <col min="12291" max="12545" width="11.42578125" style="14"/>
    <col min="12546" max="12546" width="121.85546875" style="14" customWidth="1"/>
    <col min="12547" max="12801" width="11.42578125" style="14"/>
    <col min="12802" max="12802" width="121.85546875" style="14" customWidth="1"/>
    <col min="12803" max="13057" width="11.42578125" style="14"/>
    <col min="13058" max="13058" width="121.85546875" style="14" customWidth="1"/>
    <col min="13059" max="13313" width="11.42578125" style="14"/>
    <col min="13314" max="13314" width="121.85546875" style="14" customWidth="1"/>
    <col min="13315" max="13569" width="11.42578125" style="14"/>
    <col min="13570" max="13570" width="121.85546875" style="14" customWidth="1"/>
    <col min="13571" max="13825" width="11.42578125" style="14"/>
    <col min="13826" max="13826" width="121.85546875" style="14" customWidth="1"/>
    <col min="13827" max="14081" width="11.42578125" style="14"/>
    <col min="14082" max="14082" width="121.85546875" style="14" customWidth="1"/>
    <col min="14083" max="14337" width="11.42578125" style="14"/>
    <col min="14338" max="14338" width="121.85546875" style="14" customWidth="1"/>
    <col min="14339" max="14593" width="11.42578125" style="14"/>
    <col min="14594" max="14594" width="121.85546875" style="14" customWidth="1"/>
    <col min="14595" max="14849" width="11.42578125" style="14"/>
    <col min="14850" max="14850" width="121.85546875" style="14" customWidth="1"/>
    <col min="14851" max="15105" width="11.42578125" style="14"/>
    <col min="15106" max="15106" width="121.85546875" style="14" customWidth="1"/>
    <col min="15107" max="15361" width="11.42578125" style="14"/>
    <col min="15362" max="15362" width="121.85546875" style="14" customWidth="1"/>
    <col min="15363" max="15617" width="11.42578125" style="14"/>
    <col min="15618" max="15618" width="121.85546875" style="14" customWidth="1"/>
    <col min="15619" max="15873" width="11.42578125" style="14"/>
    <col min="15874" max="15874" width="121.85546875" style="14" customWidth="1"/>
    <col min="15875" max="16129" width="11.42578125" style="14"/>
    <col min="16130" max="16130" width="121.85546875" style="14" customWidth="1"/>
    <col min="16131" max="16384" width="11.42578125" style="14"/>
  </cols>
  <sheetData>
    <row r="1" spans="1:2" ht="24" thickBot="1" x14ac:dyDescent="0.4">
      <c r="A1" s="116" t="s">
        <v>305</v>
      </c>
      <c r="B1" s="117"/>
    </row>
    <row r="2" spans="1:2" ht="15.75" thickBot="1" x14ac:dyDescent="0.3"/>
    <row r="3" spans="1:2" ht="24" thickBot="1" x14ac:dyDescent="0.4">
      <c r="A3" s="118" t="s">
        <v>519</v>
      </c>
      <c r="B3" s="119"/>
    </row>
    <row r="4" spans="1:2" ht="15.75" thickBot="1" x14ac:dyDescent="0.3"/>
    <row r="5" spans="1:2" ht="24" thickBot="1" x14ac:dyDescent="0.4">
      <c r="A5" s="15" t="s">
        <v>306</v>
      </c>
      <c r="B5" s="15" t="s">
        <v>307</v>
      </c>
    </row>
    <row r="6" spans="1:2" ht="20.25" x14ac:dyDescent="0.3">
      <c r="A6" s="16">
        <v>1</v>
      </c>
      <c r="B6" s="17" t="s">
        <v>308</v>
      </c>
    </row>
    <row r="7" spans="1:2" ht="21" thickBot="1" x14ac:dyDescent="0.35">
      <c r="A7" s="18">
        <v>2</v>
      </c>
      <c r="B7" s="19" t="s">
        <v>309</v>
      </c>
    </row>
    <row r="8" spans="1:2" ht="20.25" x14ac:dyDescent="0.3">
      <c r="A8" s="16">
        <v>3</v>
      </c>
      <c r="B8" s="19" t="s">
        <v>518</v>
      </c>
    </row>
    <row r="9" spans="1:2" ht="21" thickBot="1" x14ac:dyDescent="0.35">
      <c r="A9" s="18">
        <v>4</v>
      </c>
      <c r="B9" s="19" t="s">
        <v>310</v>
      </c>
    </row>
    <row r="10" spans="1:2" ht="20.25" x14ac:dyDescent="0.3">
      <c r="A10" s="16">
        <v>5</v>
      </c>
      <c r="B10" s="19" t="s">
        <v>311</v>
      </c>
    </row>
    <row r="11" spans="1:2" ht="21" thickBot="1" x14ac:dyDescent="0.35">
      <c r="A11" s="18">
        <v>6</v>
      </c>
      <c r="B11" s="19" t="s">
        <v>312</v>
      </c>
    </row>
    <row r="12" spans="1:2" ht="20.25" x14ac:dyDescent="0.3">
      <c r="A12" s="16">
        <v>7</v>
      </c>
      <c r="B12" s="19" t="s">
        <v>313</v>
      </c>
    </row>
    <row r="13" spans="1:2" ht="21" thickBot="1" x14ac:dyDescent="0.35">
      <c r="A13" s="18">
        <v>8</v>
      </c>
      <c r="B13" s="19" t="s">
        <v>314</v>
      </c>
    </row>
    <row r="14" spans="1:2" ht="20.25" x14ac:dyDescent="0.3">
      <c r="A14" s="16">
        <v>9</v>
      </c>
      <c r="B14" s="19" t="s">
        <v>315</v>
      </c>
    </row>
    <row r="15" spans="1:2" ht="21" thickBot="1" x14ac:dyDescent="0.35">
      <c r="A15" s="18">
        <v>10</v>
      </c>
      <c r="B15" s="20" t="s">
        <v>316</v>
      </c>
    </row>
  </sheetData>
  <mergeCells count="2">
    <mergeCell ref="A1:B1"/>
    <mergeCell ref="A3:B3"/>
  </mergeCells>
  <hyperlinks>
    <hyperlink ref="B6" location="'Empresa por tipo de aeronave'!A1" display="RELACION EMPRESA - TIPO DE AERONAVE" xr:uid="{00000000-0004-0000-0000-000000000000}"/>
    <hyperlink ref="B15" location="'ESPECIAL DE CARGA'!A1" display="ESPECIAL DE CARGA" xr:uid="{00000000-0004-0000-0000-000001000000}"/>
    <hyperlink ref="B14" location="'Aviación Agricola'!A1" display="TRABAJOS AEREOS ESPECIALES - AVIACION AGRICOLA" xr:uid="{00000000-0004-0000-0000-000002000000}"/>
    <hyperlink ref="B13" location="'Trabajos Aereos Especiales'!A1" display="TRABAJOS AEREOS ESPECIALES" xr:uid="{00000000-0004-0000-0000-000003000000}"/>
    <hyperlink ref="B12" location="AEROTAXIS!A1" display="EMPRESAS DE TRANSPORTE AEREO- AEROTAXIS" xr:uid="{00000000-0004-0000-0000-000004000000}"/>
    <hyperlink ref="B11" location="'COMERCIAL REGIONAL'!A1" display="EMPRESAS DE TRANSPORTE AEREO COMERCIAL REGIONAL" xr:uid="{00000000-0004-0000-0000-000005000000}"/>
    <hyperlink ref="B10" location="'Carga Nacional'!A1" display="EMPRESAS DE TRANSPORTE AEREO CARGA NACIONAL" xr:uid="{00000000-0004-0000-0000-000006000000}"/>
    <hyperlink ref="B9" location="'PAX Regular Nacional '!A1" display="EMPRESAS DE TRANSPORTE AEREO PASAJEROS NACIONAL REGULAR " xr:uid="{00000000-0004-0000-0000-000007000000}"/>
    <hyperlink ref="B7" location="Cobertura!A1" display="COBERTURA" xr:uid="{00000000-0004-0000-0000-000008000000}"/>
    <hyperlink ref="B8" location="Graficas!A1" display="COMPARATIVO EMPRESAS REGULARES NACIONALES II SEMESTRE 2015 - 2016" xr:uid="{00000000-0004-0000-0000-000009000000}"/>
  </hyperlink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259"/>
  <sheetViews>
    <sheetView workbookViewId="0">
      <selection sqref="A1:D1"/>
    </sheetView>
  </sheetViews>
  <sheetFormatPr baseColWidth="10" defaultColWidth="9.140625" defaultRowHeight="12.75" x14ac:dyDescent="0.2"/>
  <cols>
    <col min="1" max="1" width="13.28515625" bestFit="1" customWidth="1"/>
    <col min="2" max="2" width="10.42578125" bestFit="1" customWidth="1"/>
    <col min="3" max="3" width="111.28515625" bestFit="1" customWidth="1"/>
    <col min="4" max="4" width="5.85546875" bestFit="1" customWidth="1"/>
  </cols>
  <sheetData>
    <row r="1" spans="1:4" ht="21" x14ac:dyDescent="0.35">
      <c r="A1" s="120" t="s">
        <v>520</v>
      </c>
      <c r="B1" s="120"/>
      <c r="C1" s="120"/>
      <c r="D1" s="120"/>
    </row>
    <row r="2" spans="1:4" x14ac:dyDescent="0.2">
      <c r="A2" s="60" t="s">
        <v>2</v>
      </c>
      <c r="B2" s="60" t="s">
        <v>317</v>
      </c>
      <c r="C2" s="60" t="s">
        <v>1</v>
      </c>
      <c r="D2" s="60" t="s">
        <v>0</v>
      </c>
    </row>
    <row r="3" spans="1:4" x14ac:dyDescent="0.2">
      <c r="A3" s="21" t="s">
        <v>318</v>
      </c>
      <c r="B3" s="21" t="s">
        <v>68</v>
      </c>
      <c r="C3" s="21" t="s">
        <v>235</v>
      </c>
      <c r="D3" s="21" t="s">
        <v>234</v>
      </c>
    </row>
    <row r="4" spans="1:4" x14ac:dyDescent="0.2">
      <c r="A4" s="21" t="s">
        <v>123</v>
      </c>
      <c r="B4" s="21" t="s">
        <v>68</v>
      </c>
      <c r="C4" s="21" t="s">
        <v>319</v>
      </c>
      <c r="D4" s="21" t="s">
        <v>320</v>
      </c>
    </row>
    <row r="5" spans="1:4" x14ac:dyDescent="0.2">
      <c r="A5" s="21" t="s">
        <v>123</v>
      </c>
      <c r="B5" s="21" t="s">
        <v>68</v>
      </c>
      <c r="C5" s="21" t="s">
        <v>235</v>
      </c>
      <c r="D5" s="21" t="s">
        <v>234</v>
      </c>
    </row>
    <row r="6" spans="1:4" x14ac:dyDescent="0.2">
      <c r="A6" s="21" t="s">
        <v>212</v>
      </c>
      <c r="B6" s="21" t="s">
        <v>205</v>
      </c>
      <c r="C6" s="21" t="s">
        <v>210</v>
      </c>
      <c r="D6" s="21" t="s">
        <v>209</v>
      </c>
    </row>
    <row r="7" spans="1:4" x14ac:dyDescent="0.2">
      <c r="A7" s="21" t="s">
        <v>188</v>
      </c>
      <c r="B7" s="21" t="s">
        <v>187</v>
      </c>
      <c r="C7" s="21" t="s">
        <v>186</v>
      </c>
      <c r="D7" s="21" t="s">
        <v>185</v>
      </c>
    </row>
    <row r="8" spans="1:4" x14ac:dyDescent="0.2">
      <c r="A8" s="21" t="s">
        <v>188</v>
      </c>
      <c r="B8" s="21" t="s">
        <v>205</v>
      </c>
      <c r="C8" s="21" t="s">
        <v>204</v>
      </c>
      <c r="D8" s="21" t="s">
        <v>203</v>
      </c>
    </row>
    <row r="9" spans="1:4" x14ac:dyDescent="0.2">
      <c r="A9" s="21" t="s">
        <v>188</v>
      </c>
      <c r="B9" s="21" t="s">
        <v>205</v>
      </c>
      <c r="C9" s="21" t="s">
        <v>210</v>
      </c>
      <c r="D9" s="21" t="s">
        <v>209</v>
      </c>
    </row>
    <row r="10" spans="1:4" x14ac:dyDescent="0.2">
      <c r="A10" s="21" t="s">
        <v>188</v>
      </c>
      <c r="B10" s="21" t="s">
        <v>187</v>
      </c>
      <c r="C10" s="21" t="s">
        <v>221</v>
      </c>
      <c r="D10" s="21" t="s">
        <v>220</v>
      </c>
    </row>
    <row r="11" spans="1:4" x14ac:dyDescent="0.2">
      <c r="A11" s="21" t="s">
        <v>188</v>
      </c>
      <c r="B11" s="21" t="s">
        <v>187</v>
      </c>
      <c r="C11" s="21" t="s">
        <v>249</v>
      </c>
      <c r="D11" s="21" t="s">
        <v>248</v>
      </c>
    </row>
    <row r="12" spans="1:4" x14ac:dyDescent="0.2">
      <c r="A12" s="21" t="s">
        <v>188</v>
      </c>
      <c r="B12" s="21" t="s">
        <v>187</v>
      </c>
      <c r="C12" s="21" t="s">
        <v>270</v>
      </c>
      <c r="D12" s="21" t="s">
        <v>269</v>
      </c>
    </row>
    <row r="13" spans="1:4" x14ac:dyDescent="0.2">
      <c r="A13" s="21" t="s">
        <v>188</v>
      </c>
      <c r="B13" s="21" t="s">
        <v>187</v>
      </c>
      <c r="C13" s="21" t="s">
        <v>272</v>
      </c>
      <c r="D13" s="21" t="s">
        <v>271</v>
      </c>
    </row>
    <row r="14" spans="1:4" x14ac:dyDescent="0.2">
      <c r="A14" s="21" t="s">
        <v>188</v>
      </c>
      <c r="B14" s="21" t="s">
        <v>187</v>
      </c>
      <c r="C14" s="21" t="s">
        <v>321</v>
      </c>
      <c r="D14" s="21" t="s">
        <v>277</v>
      </c>
    </row>
    <row r="15" spans="1:4" x14ac:dyDescent="0.2">
      <c r="A15" s="21" t="s">
        <v>193</v>
      </c>
      <c r="B15" s="21" t="s">
        <v>205</v>
      </c>
      <c r="C15" s="21" t="s">
        <v>204</v>
      </c>
      <c r="D15" s="21" t="s">
        <v>203</v>
      </c>
    </row>
    <row r="16" spans="1:4" x14ac:dyDescent="0.2">
      <c r="A16" s="21" t="s">
        <v>193</v>
      </c>
      <c r="B16" s="21" t="s">
        <v>205</v>
      </c>
      <c r="C16" s="21" t="s">
        <v>210</v>
      </c>
      <c r="D16" s="21" t="s">
        <v>209</v>
      </c>
    </row>
    <row r="17" spans="1:16" x14ac:dyDescent="0.2">
      <c r="A17" s="21" t="s">
        <v>193</v>
      </c>
      <c r="B17" s="21" t="s">
        <v>187</v>
      </c>
      <c r="C17" s="21" t="s">
        <v>221</v>
      </c>
      <c r="D17" s="21" t="s">
        <v>220</v>
      </c>
    </row>
    <row r="18" spans="1:16" x14ac:dyDescent="0.2">
      <c r="A18" s="21" t="s">
        <v>193</v>
      </c>
      <c r="B18" s="21" t="s">
        <v>187</v>
      </c>
      <c r="C18" s="21" t="s">
        <v>241</v>
      </c>
      <c r="D18" s="21" t="s">
        <v>240</v>
      </c>
    </row>
    <row r="19" spans="1:16" x14ac:dyDescent="0.2">
      <c r="A19" s="21" t="s">
        <v>193</v>
      </c>
      <c r="B19" s="21" t="s">
        <v>187</v>
      </c>
      <c r="C19" s="21" t="s">
        <v>247</v>
      </c>
      <c r="D19" s="21" t="s">
        <v>246</v>
      </c>
    </row>
    <row r="20" spans="1:16" x14ac:dyDescent="0.2">
      <c r="A20" s="21" t="s">
        <v>193</v>
      </c>
      <c r="B20" s="21" t="s">
        <v>187</v>
      </c>
      <c r="C20" s="21" t="s">
        <v>249</v>
      </c>
      <c r="D20" s="21" t="s">
        <v>248</v>
      </c>
      <c r="F20" s="50"/>
      <c r="G20" s="50"/>
      <c r="H20" s="50"/>
      <c r="I20" s="50"/>
      <c r="J20" s="50"/>
      <c r="K20" s="50"/>
      <c r="L20" s="50"/>
      <c r="M20" s="50"/>
      <c r="N20" s="50"/>
      <c r="O20" s="50"/>
      <c r="P20" s="50"/>
    </row>
    <row r="21" spans="1:16" x14ac:dyDescent="0.2">
      <c r="A21" s="21" t="s">
        <v>193</v>
      </c>
      <c r="B21" s="21" t="s">
        <v>187</v>
      </c>
      <c r="C21" s="21" t="s">
        <v>255</v>
      </c>
      <c r="D21" s="21" t="s">
        <v>254</v>
      </c>
      <c r="F21" s="50"/>
      <c r="G21" s="51"/>
      <c r="H21" s="51"/>
      <c r="I21" s="51"/>
      <c r="J21" s="51"/>
      <c r="K21" s="51"/>
      <c r="L21" s="51"/>
      <c r="M21" s="51"/>
      <c r="N21" s="51"/>
      <c r="O21" s="51"/>
      <c r="P21" s="50"/>
    </row>
    <row r="22" spans="1:16" x14ac:dyDescent="0.2">
      <c r="A22" s="21" t="s">
        <v>193</v>
      </c>
      <c r="B22" s="21" t="s">
        <v>187</v>
      </c>
      <c r="C22" s="21" t="s">
        <v>263</v>
      </c>
      <c r="D22" s="21" t="s">
        <v>262</v>
      </c>
      <c r="F22" s="50"/>
      <c r="G22" s="51"/>
      <c r="H22" s="51"/>
      <c r="I22" s="51"/>
      <c r="J22" s="51"/>
      <c r="K22" s="51"/>
      <c r="L22" s="51"/>
      <c r="M22" s="51"/>
      <c r="N22" s="51"/>
      <c r="O22" s="51"/>
      <c r="P22" s="50"/>
    </row>
    <row r="23" spans="1:16" x14ac:dyDescent="0.2">
      <c r="A23" s="21" t="s">
        <v>193</v>
      </c>
      <c r="B23" s="21" t="s">
        <v>187</v>
      </c>
      <c r="C23" s="21" t="s">
        <v>272</v>
      </c>
      <c r="D23" s="21" t="s">
        <v>271</v>
      </c>
      <c r="F23" s="50"/>
      <c r="G23" s="51"/>
      <c r="H23" s="51"/>
      <c r="I23" s="51"/>
      <c r="J23" s="51"/>
      <c r="K23" s="51"/>
      <c r="L23" s="51"/>
      <c r="M23" s="51"/>
      <c r="N23" s="51"/>
      <c r="O23" s="51"/>
      <c r="P23" s="50"/>
    </row>
    <row r="24" spans="1:16" x14ac:dyDescent="0.2">
      <c r="A24" s="21" t="s">
        <v>193</v>
      </c>
      <c r="B24" s="21" t="s">
        <v>187</v>
      </c>
      <c r="C24" s="21" t="s">
        <v>274</v>
      </c>
      <c r="D24" s="21" t="s">
        <v>273</v>
      </c>
      <c r="F24" s="50"/>
      <c r="G24" s="51"/>
      <c r="H24" s="56"/>
      <c r="I24" s="56"/>
      <c r="J24" s="56"/>
      <c r="K24" s="56"/>
      <c r="L24" s="56"/>
      <c r="M24" s="56"/>
      <c r="N24" s="56"/>
      <c r="O24" s="51"/>
      <c r="P24" s="50"/>
    </row>
    <row r="25" spans="1:16" x14ac:dyDescent="0.2">
      <c r="A25" s="21" t="s">
        <v>193</v>
      </c>
      <c r="B25" s="21" t="s">
        <v>187</v>
      </c>
      <c r="C25" s="21" t="s">
        <v>321</v>
      </c>
      <c r="D25" s="21" t="s">
        <v>277</v>
      </c>
      <c r="F25" s="50"/>
      <c r="G25" s="51"/>
      <c r="H25" s="51"/>
      <c r="I25" s="51"/>
      <c r="J25" s="51"/>
      <c r="K25" s="51"/>
      <c r="L25" s="51"/>
      <c r="M25" s="51"/>
      <c r="N25" s="51"/>
      <c r="O25" s="51"/>
      <c r="P25" s="50"/>
    </row>
    <row r="26" spans="1:16" x14ac:dyDescent="0.2">
      <c r="A26" s="21" t="s">
        <v>193</v>
      </c>
      <c r="B26" s="21" t="s">
        <v>205</v>
      </c>
      <c r="C26" s="21" t="s">
        <v>284</v>
      </c>
      <c r="D26" s="21" t="s">
        <v>283</v>
      </c>
      <c r="G26" s="45"/>
      <c r="H26" s="45"/>
      <c r="I26" s="45"/>
      <c r="J26" s="45"/>
      <c r="K26" s="45"/>
      <c r="L26" s="45"/>
      <c r="M26" s="45"/>
      <c r="N26" s="45"/>
      <c r="O26" s="45"/>
    </row>
    <row r="27" spans="1:16" x14ac:dyDescent="0.2">
      <c r="A27" s="21" t="s">
        <v>213</v>
      </c>
      <c r="B27" s="21" t="s">
        <v>205</v>
      </c>
      <c r="C27" s="21" t="s">
        <v>210</v>
      </c>
      <c r="D27" s="21" t="s">
        <v>209</v>
      </c>
    </row>
    <row r="28" spans="1:16" x14ac:dyDescent="0.2">
      <c r="A28" s="21" t="s">
        <v>213</v>
      </c>
      <c r="B28" s="21" t="s">
        <v>187</v>
      </c>
      <c r="C28" s="21" t="s">
        <v>272</v>
      </c>
      <c r="D28" s="21" t="s">
        <v>271</v>
      </c>
    </row>
    <row r="29" spans="1:16" x14ac:dyDescent="0.2">
      <c r="A29" s="21" t="s">
        <v>213</v>
      </c>
      <c r="B29" s="21" t="s">
        <v>187</v>
      </c>
      <c r="C29" s="21" t="s">
        <v>321</v>
      </c>
      <c r="D29" s="21" t="s">
        <v>277</v>
      </c>
    </row>
    <row r="30" spans="1:16" x14ac:dyDescent="0.2">
      <c r="A30" s="21" t="s">
        <v>303</v>
      </c>
      <c r="B30" s="21" t="s">
        <v>187</v>
      </c>
      <c r="C30" s="21" t="s">
        <v>207</v>
      </c>
      <c r="D30" s="21" t="s">
        <v>206</v>
      </c>
    </row>
    <row r="31" spans="1:16" x14ac:dyDescent="0.2">
      <c r="A31" s="21" t="s">
        <v>303</v>
      </c>
      <c r="B31" s="21" t="s">
        <v>187</v>
      </c>
      <c r="C31" s="21" t="s">
        <v>239</v>
      </c>
      <c r="D31" s="21" t="s">
        <v>238</v>
      </c>
    </row>
    <row r="32" spans="1:16" x14ac:dyDescent="0.2">
      <c r="A32" s="21" t="s">
        <v>303</v>
      </c>
      <c r="B32" s="21" t="s">
        <v>182</v>
      </c>
      <c r="C32" s="21" t="s">
        <v>276</v>
      </c>
      <c r="D32" s="21" t="s">
        <v>275</v>
      </c>
    </row>
    <row r="33" spans="1:4" x14ac:dyDescent="0.2">
      <c r="A33" s="21" t="s">
        <v>208</v>
      </c>
      <c r="B33" s="21" t="s">
        <v>205</v>
      </c>
      <c r="C33" s="21" t="s">
        <v>210</v>
      </c>
      <c r="D33" s="21" t="s">
        <v>209</v>
      </c>
    </row>
    <row r="34" spans="1:4" x14ac:dyDescent="0.2">
      <c r="A34" s="21" t="s">
        <v>208</v>
      </c>
      <c r="B34" s="21" t="s">
        <v>187</v>
      </c>
      <c r="C34" s="21" t="s">
        <v>239</v>
      </c>
      <c r="D34" s="21" t="s">
        <v>238</v>
      </c>
    </row>
    <row r="35" spans="1:4" x14ac:dyDescent="0.2">
      <c r="A35" s="21" t="s">
        <v>192</v>
      </c>
      <c r="B35" s="21" t="s">
        <v>187</v>
      </c>
      <c r="C35" s="21" t="s">
        <v>229</v>
      </c>
      <c r="D35" s="21" t="s">
        <v>228</v>
      </c>
    </row>
    <row r="36" spans="1:4" x14ac:dyDescent="0.2">
      <c r="A36" s="21" t="s">
        <v>192</v>
      </c>
      <c r="B36" s="21" t="s">
        <v>187</v>
      </c>
      <c r="C36" s="21" t="s">
        <v>239</v>
      </c>
      <c r="D36" s="21" t="s">
        <v>238</v>
      </c>
    </row>
    <row r="37" spans="1:4" x14ac:dyDescent="0.2">
      <c r="A37" s="21" t="s">
        <v>99</v>
      </c>
      <c r="B37" s="21" t="s">
        <v>10</v>
      </c>
      <c r="C37" s="21" t="s">
        <v>322</v>
      </c>
      <c r="D37" s="21" t="s">
        <v>323</v>
      </c>
    </row>
    <row r="38" spans="1:4" x14ac:dyDescent="0.2">
      <c r="A38" s="21" t="s">
        <v>99</v>
      </c>
      <c r="B38" s="21" t="s">
        <v>68</v>
      </c>
      <c r="C38" s="21" t="s">
        <v>159</v>
      </c>
      <c r="D38" s="21" t="s">
        <v>158</v>
      </c>
    </row>
    <row r="39" spans="1:4" x14ac:dyDescent="0.2">
      <c r="A39" s="21" t="s">
        <v>146</v>
      </c>
      <c r="B39" s="21" t="s">
        <v>68</v>
      </c>
      <c r="C39" s="21" t="s">
        <v>324</v>
      </c>
      <c r="D39" s="21" t="s">
        <v>325</v>
      </c>
    </row>
    <row r="40" spans="1:4" x14ac:dyDescent="0.2">
      <c r="A40" s="21" t="s">
        <v>176</v>
      </c>
      <c r="B40" s="21" t="s">
        <v>68</v>
      </c>
      <c r="C40" s="21" t="s">
        <v>175</v>
      </c>
      <c r="D40" s="21" t="s">
        <v>174</v>
      </c>
    </row>
    <row r="41" spans="1:4" x14ac:dyDescent="0.2">
      <c r="A41" s="21" t="s">
        <v>326</v>
      </c>
      <c r="B41" s="21" t="s">
        <v>187</v>
      </c>
      <c r="C41" s="21" t="s">
        <v>221</v>
      </c>
      <c r="D41" s="21" t="s">
        <v>220</v>
      </c>
    </row>
    <row r="42" spans="1:4" x14ac:dyDescent="0.2">
      <c r="A42" s="21" t="s">
        <v>326</v>
      </c>
      <c r="B42" s="21" t="s">
        <v>182</v>
      </c>
      <c r="C42" s="21" t="s">
        <v>327</v>
      </c>
      <c r="D42" s="21" t="s">
        <v>328</v>
      </c>
    </row>
    <row r="43" spans="1:4" x14ac:dyDescent="0.2">
      <c r="A43" s="21" t="s">
        <v>19</v>
      </c>
      <c r="B43" s="21" t="s">
        <v>10</v>
      </c>
      <c r="C43" s="21" t="s">
        <v>17</v>
      </c>
      <c r="D43" s="21" t="s">
        <v>16</v>
      </c>
    </row>
    <row r="44" spans="1:4" x14ac:dyDescent="0.2">
      <c r="A44" s="21" t="s">
        <v>19</v>
      </c>
      <c r="B44" s="21" t="s">
        <v>10</v>
      </c>
      <c r="C44" s="21" t="s">
        <v>29</v>
      </c>
      <c r="D44" s="21" t="s">
        <v>28</v>
      </c>
    </row>
    <row r="45" spans="1:4" x14ac:dyDescent="0.2">
      <c r="A45" s="21" t="s">
        <v>261</v>
      </c>
      <c r="B45" s="21" t="s">
        <v>130</v>
      </c>
      <c r="C45" s="21" t="s">
        <v>231</v>
      </c>
      <c r="D45" s="21" t="s">
        <v>230</v>
      </c>
    </row>
    <row r="46" spans="1:4" x14ac:dyDescent="0.2">
      <c r="A46" s="21" t="s">
        <v>261</v>
      </c>
      <c r="B46" s="21" t="s">
        <v>130</v>
      </c>
      <c r="C46" s="21" t="s">
        <v>257</v>
      </c>
      <c r="D46" s="21" t="s">
        <v>256</v>
      </c>
    </row>
    <row r="47" spans="1:4" x14ac:dyDescent="0.2">
      <c r="A47" s="21" t="s">
        <v>211</v>
      </c>
      <c r="B47" s="21" t="s">
        <v>205</v>
      </c>
      <c r="C47" s="21" t="s">
        <v>210</v>
      </c>
      <c r="D47" s="21" t="s">
        <v>209</v>
      </c>
    </row>
    <row r="48" spans="1:4" x14ac:dyDescent="0.2">
      <c r="A48" s="21" t="s">
        <v>211</v>
      </c>
      <c r="B48" s="21" t="s">
        <v>187</v>
      </c>
      <c r="C48" s="21" t="s">
        <v>272</v>
      </c>
      <c r="D48" s="21" t="s">
        <v>271</v>
      </c>
    </row>
    <row r="49" spans="1:4" x14ac:dyDescent="0.2">
      <c r="A49" s="21" t="s">
        <v>84</v>
      </c>
      <c r="B49" s="21" t="s">
        <v>68</v>
      </c>
      <c r="C49" s="21" t="s">
        <v>83</v>
      </c>
      <c r="D49" s="21" t="s">
        <v>82</v>
      </c>
    </row>
    <row r="50" spans="1:4" x14ac:dyDescent="0.2">
      <c r="A50" s="21" t="s">
        <v>84</v>
      </c>
      <c r="B50" s="21" t="s">
        <v>68</v>
      </c>
      <c r="C50" s="21" t="s">
        <v>329</v>
      </c>
      <c r="D50" s="21" t="s">
        <v>131</v>
      </c>
    </row>
    <row r="51" spans="1:4" x14ac:dyDescent="0.2">
      <c r="A51" s="21" t="s">
        <v>125</v>
      </c>
      <c r="B51" s="21" t="s">
        <v>68</v>
      </c>
      <c r="C51" s="21" t="s">
        <v>122</v>
      </c>
      <c r="D51" s="21" t="s">
        <v>121</v>
      </c>
    </row>
    <row r="52" spans="1:4" x14ac:dyDescent="0.2">
      <c r="A52" s="21" t="s">
        <v>120</v>
      </c>
      <c r="B52" s="21" t="s">
        <v>59</v>
      </c>
      <c r="C52" s="21" t="s">
        <v>330</v>
      </c>
      <c r="D52" s="21" t="s">
        <v>331</v>
      </c>
    </row>
    <row r="53" spans="1:4" x14ac:dyDescent="0.2">
      <c r="A53" s="21" t="s">
        <v>120</v>
      </c>
      <c r="B53" s="21" t="s">
        <v>119</v>
      </c>
      <c r="C53" s="21" t="s">
        <v>118</v>
      </c>
      <c r="D53" s="21" t="s">
        <v>117</v>
      </c>
    </row>
    <row r="54" spans="1:4" x14ac:dyDescent="0.2">
      <c r="A54" s="21" t="s">
        <v>120</v>
      </c>
      <c r="B54" s="21" t="s">
        <v>130</v>
      </c>
      <c r="C54" s="21" t="s">
        <v>129</v>
      </c>
      <c r="D54" s="21" t="s">
        <v>128</v>
      </c>
    </row>
    <row r="55" spans="1:4" x14ac:dyDescent="0.2">
      <c r="A55" s="21" t="s">
        <v>120</v>
      </c>
      <c r="B55" s="21" t="s">
        <v>68</v>
      </c>
      <c r="C55" s="21" t="s">
        <v>329</v>
      </c>
      <c r="D55" s="21" t="s">
        <v>131</v>
      </c>
    </row>
    <row r="56" spans="1:4" x14ac:dyDescent="0.2">
      <c r="A56" s="21" t="s">
        <v>120</v>
      </c>
      <c r="B56" s="21" t="s">
        <v>59</v>
      </c>
      <c r="C56" s="21" t="s">
        <v>155</v>
      </c>
      <c r="D56" s="21" t="s">
        <v>154</v>
      </c>
    </row>
    <row r="57" spans="1:4" x14ac:dyDescent="0.2">
      <c r="A57" s="21" t="s">
        <v>120</v>
      </c>
      <c r="B57" s="21" t="s">
        <v>68</v>
      </c>
      <c r="C57" s="21" t="s">
        <v>235</v>
      </c>
      <c r="D57" s="21" t="s">
        <v>234</v>
      </c>
    </row>
    <row r="58" spans="1:4" x14ac:dyDescent="0.2">
      <c r="A58" s="21" t="s">
        <v>237</v>
      </c>
      <c r="B58" s="21" t="s">
        <v>68</v>
      </c>
      <c r="C58" s="21" t="s">
        <v>88</v>
      </c>
      <c r="D58" s="21" t="s">
        <v>87</v>
      </c>
    </row>
    <row r="59" spans="1:4" x14ac:dyDescent="0.2">
      <c r="A59" s="21" t="s">
        <v>237</v>
      </c>
      <c r="B59" s="21" t="s">
        <v>68</v>
      </c>
      <c r="C59" s="21" t="s">
        <v>91</v>
      </c>
      <c r="D59" s="21" t="s">
        <v>90</v>
      </c>
    </row>
    <row r="60" spans="1:4" x14ac:dyDescent="0.2">
      <c r="A60" s="21" t="s">
        <v>237</v>
      </c>
      <c r="B60" s="21" t="s">
        <v>68</v>
      </c>
      <c r="C60" s="21" t="s">
        <v>114</v>
      </c>
      <c r="D60" s="21" t="s">
        <v>113</v>
      </c>
    </row>
    <row r="61" spans="1:4" x14ac:dyDescent="0.2">
      <c r="A61" s="21" t="s">
        <v>237</v>
      </c>
      <c r="B61" s="21" t="s">
        <v>68</v>
      </c>
      <c r="C61" s="21" t="s">
        <v>329</v>
      </c>
      <c r="D61" s="21" t="s">
        <v>131</v>
      </c>
    </row>
    <row r="62" spans="1:4" x14ac:dyDescent="0.2">
      <c r="A62" s="21" t="s">
        <v>237</v>
      </c>
      <c r="B62" s="21" t="s">
        <v>68</v>
      </c>
      <c r="C62" s="21" t="s">
        <v>319</v>
      </c>
      <c r="D62" s="21" t="s">
        <v>320</v>
      </c>
    </row>
    <row r="63" spans="1:4" x14ac:dyDescent="0.2">
      <c r="A63" s="21" t="s">
        <v>237</v>
      </c>
      <c r="B63" s="21" t="s">
        <v>68</v>
      </c>
      <c r="C63" s="21" t="s">
        <v>153</v>
      </c>
      <c r="D63" s="21" t="s">
        <v>152</v>
      </c>
    </row>
    <row r="64" spans="1:4" x14ac:dyDescent="0.2">
      <c r="A64" s="21" t="s">
        <v>237</v>
      </c>
      <c r="B64" s="21" t="s">
        <v>68</v>
      </c>
      <c r="C64" s="21" t="s">
        <v>169</v>
      </c>
      <c r="D64" s="21" t="s">
        <v>168</v>
      </c>
    </row>
    <row r="65" spans="1:4" x14ac:dyDescent="0.2">
      <c r="A65" s="21" t="s">
        <v>237</v>
      </c>
      <c r="B65" s="21" t="s">
        <v>68</v>
      </c>
      <c r="C65" s="21" t="s">
        <v>235</v>
      </c>
      <c r="D65" s="21" t="s">
        <v>234</v>
      </c>
    </row>
    <row r="66" spans="1:4" x14ac:dyDescent="0.2">
      <c r="A66" s="21" t="s">
        <v>332</v>
      </c>
      <c r="B66" s="21" t="s">
        <v>68</v>
      </c>
      <c r="C66" s="21" t="s">
        <v>333</v>
      </c>
      <c r="D66" s="21" t="s">
        <v>334</v>
      </c>
    </row>
    <row r="67" spans="1:4" x14ac:dyDescent="0.2">
      <c r="A67" s="21" t="s">
        <v>332</v>
      </c>
      <c r="B67" s="21" t="s">
        <v>68</v>
      </c>
      <c r="C67" s="21" t="s">
        <v>102</v>
      </c>
      <c r="D67" s="21" t="s">
        <v>101</v>
      </c>
    </row>
    <row r="68" spans="1:4" x14ac:dyDescent="0.2">
      <c r="A68" s="21" t="s">
        <v>332</v>
      </c>
      <c r="B68" s="21" t="s">
        <v>119</v>
      </c>
      <c r="C68" s="21" t="s">
        <v>118</v>
      </c>
      <c r="D68" s="21" t="s">
        <v>117</v>
      </c>
    </row>
    <row r="69" spans="1:4" x14ac:dyDescent="0.2">
      <c r="A69" s="21" t="s">
        <v>335</v>
      </c>
      <c r="B69" s="21" t="s">
        <v>68</v>
      </c>
      <c r="C69" s="21" t="s">
        <v>167</v>
      </c>
      <c r="D69" s="21" t="s">
        <v>166</v>
      </c>
    </row>
    <row r="70" spans="1:4" x14ac:dyDescent="0.2">
      <c r="A70" s="21" t="s">
        <v>236</v>
      </c>
      <c r="B70" s="21" t="s">
        <v>68</v>
      </c>
      <c r="C70" s="21" t="s">
        <v>122</v>
      </c>
      <c r="D70" s="21" t="s">
        <v>121</v>
      </c>
    </row>
    <row r="71" spans="1:4" x14ac:dyDescent="0.2">
      <c r="A71" s="21" t="s">
        <v>236</v>
      </c>
      <c r="B71" s="21" t="s">
        <v>68</v>
      </c>
      <c r="C71" s="21" t="s">
        <v>319</v>
      </c>
      <c r="D71" s="21" t="s">
        <v>320</v>
      </c>
    </row>
    <row r="72" spans="1:4" x14ac:dyDescent="0.2">
      <c r="A72" s="21" t="s">
        <v>236</v>
      </c>
      <c r="B72" s="21" t="s">
        <v>68</v>
      </c>
      <c r="C72" s="21" t="s">
        <v>235</v>
      </c>
      <c r="D72" s="21" t="s">
        <v>234</v>
      </c>
    </row>
    <row r="73" spans="1:4" x14ac:dyDescent="0.2">
      <c r="A73" s="21" t="s">
        <v>336</v>
      </c>
      <c r="B73" s="21" t="s">
        <v>68</v>
      </c>
      <c r="C73" s="21" t="s">
        <v>329</v>
      </c>
      <c r="D73" s="21" t="s">
        <v>131</v>
      </c>
    </row>
    <row r="74" spans="1:4" x14ac:dyDescent="0.2">
      <c r="A74" s="21" t="s">
        <v>222</v>
      </c>
      <c r="B74" s="21" t="s">
        <v>182</v>
      </c>
      <c r="C74" s="21" t="s">
        <v>195</v>
      </c>
      <c r="D74" s="21" t="s">
        <v>194</v>
      </c>
    </row>
    <row r="75" spans="1:4" x14ac:dyDescent="0.2">
      <c r="A75" s="21" t="s">
        <v>222</v>
      </c>
      <c r="B75" s="21" t="s">
        <v>187</v>
      </c>
      <c r="C75" s="21" t="s">
        <v>221</v>
      </c>
      <c r="D75" s="21" t="s">
        <v>220</v>
      </c>
    </row>
    <row r="76" spans="1:4" x14ac:dyDescent="0.2">
      <c r="A76" s="21" t="s">
        <v>222</v>
      </c>
      <c r="B76" s="21" t="s">
        <v>182</v>
      </c>
      <c r="C76" s="21" t="s">
        <v>243</v>
      </c>
      <c r="D76" s="21" t="s">
        <v>242</v>
      </c>
    </row>
    <row r="77" spans="1:4" x14ac:dyDescent="0.2">
      <c r="A77" s="21" t="s">
        <v>337</v>
      </c>
      <c r="B77" s="21" t="s">
        <v>182</v>
      </c>
      <c r="C77" s="21" t="s">
        <v>338</v>
      </c>
      <c r="D77" s="21" t="s">
        <v>339</v>
      </c>
    </row>
    <row r="78" spans="1:4" x14ac:dyDescent="0.2">
      <c r="A78" s="21" t="s">
        <v>197</v>
      </c>
      <c r="B78" s="21" t="s">
        <v>68</v>
      </c>
      <c r="C78" s="21" t="s">
        <v>324</v>
      </c>
      <c r="D78" s="21" t="s">
        <v>325</v>
      </c>
    </row>
    <row r="79" spans="1:4" x14ac:dyDescent="0.2">
      <c r="A79" s="21" t="s">
        <v>197</v>
      </c>
      <c r="B79" s="21" t="s">
        <v>187</v>
      </c>
      <c r="C79" s="21" t="s">
        <v>340</v>
      </c>
      <c r="D79" s="21" t="s">
        <v>196</v>
      </c>
    </row>
    <row r="80" spans="1:4" x14ac:dyDescent="0.2">
      <c r="A80" s="21" t="s">
        <v>197</v>
      </c>
      <c r="B80" s="21" t="s">
        <v>187</v>
      </c>
      <c r="C80" s="21" t="s">
        <v>341</v>
      </c>
      <c r="D80" s="21" t="s">
        <v>218</v>
      </c>
    </row>
    <row r="81" spans="1:4" x14ac:dyDescent="0.2">
      <c r="A81" s="21" t="s">
        <v>197</v>
      </c>
      <c r="B81" s="21" t="s">
        <v>182</v>
      </c>
      <c r="C81" s="21" t="s">
        <v>243</v>
      </c>
      <c r="D81" s="21" t="s">
        <v>242</v>
      </c>
    </row>
    <row r="82" spans="1:4" x14ac:dyDescent="0.2">
      <c r="A82" s="21" t="s">
        <v>197</v>
      </c>
      <c r="B82" s="21" t="s">
        <v>205</v>
      </c>
      <c r="C82" s="21" t="s">
        <v>268</v>
      </c>
      <c r="D82" s="21" t="s">
        <v>267</v>
      </c>
    </row>
    <row r="83" spans="1:4" x14ac:dyDescent="0.2">
      <c r="A83" s="21" t="s">
        <v>198</v>
      </c>
      <c r="B83" s="21" t="s">
        <v>187</v>
      </c>
      <c r="C83" s="21" t="s">
        <v>227</v>
      </c>
      <c r="D83" s="21" t="s">
        <v>226</v>
      </c>
    </row>
    <row r="84" spans="1:4" x14ac:dyDescent="0.2">
      <c r="A84" s="21" t="s">
        <v>217</v>
      </c>
      <c r="B84" s="21" t="s">
        <v>182</v>
      </c>
      <c r="C84" s="21" t="s">
        <v>216</v>
      </c>
      <c r="D84" s="21" t="s">
        <v>215</v>
      </c>
    </row>
    <row r="85" spans="1:4" x14ac:dyDescent="0.2">
      <c r="A85" s="21" t="s">
        <v>225</v>
      </c>
      <c r="B85" s="21" t="s">
        <v>182</v>
      </c>
      <c r="C85" s="21" t="s">
        <v>224</v>
      </c>
      <c r="D85" s="21" t="s">
        <v>223</v>
      </c>
    </row>
    <row r="86" spans="1:4" x14ac:dyDescent="0.2">
      <c r="A86" s="21" t="s">
        <v>225</v>
      </c>
      <c r="B86" s="21" t="s">
        <v>187</v>
      </c>
      <c r="C86" s="21" t="s">
        <v>227</v>
      </c>
      <c r="D86" s="21" t="s">
        <v>226</v>
      </c>
    </row>
    <row r="87" spans="1:4" x14ac:dyDescent="0.2">
      <c r="A87" s="21" t="s">
        <v>225</v>
      </c>
      <c r="B87" s="21" t="s">
        <v>182</v>
      </c>
      <c r="C87" s="21" t="s">
        <v>342</v>
      </c>
      <c r="D87" s="21" t="s">
        <v>233</v>
      </c>
    </row>
    <row r="88" spans="1:4" x14ac:dyDescent="0.2">
      <c r="A88" s="21" t="s">
        <v>225</v>
      </c>
      <c r="B88" s="21" t="s">
        <v>280</v>
      </c>
      <c r="C88" s="21" t="s">
        <v>279</v>
      </c>
      <c r="D88" s="21" t="s">
        <v>278</v>
      </c>
    </row>
    <row r="89" spans="1:4" x14ac:dyDescent="0.2">
      <c r="A89" s="21" t="s">
        <v>225</v>
      </c>
      <c r="B89" s="21" t="s">
        <v>182</v>
      </c>
      <c r="C89" s="21" t="s">
        <v>282</v>
      </c>
      <c r="D89" s="21" t="s">
        <v>281</v>
      </c>
    </row>
    <row r="90" spans="1:4" x14ac:dyDescent="0.2">
      <c r="A90" s="21" t="s">
        <v>189</v>
      </c>
      <c r="B90" s="21" t="s">
        <v>187</v>
      </c>
      <c r="C90" s="21" t="s">
        <v>191</v>
      </c>
      <c r="D90" s="21" t="s">
        <v>190</v>
      </c>
    </row>
    <row r="91" spans="1:4" x14ac:dyDescent="0.2">
      <c r="A91" s="21" t="s">
        <v>189</v>
      </c>
      <c r="B91" s="21" t="s">
        <v>182</v>
      </c>
      <c r="C91" s="21" t="s">
        <v>195</v>
      </c>
      <c r="D91" s="21" t="s">
        <v>194</v>
      </c>
    </row>
    <row r="92" spans="1:4" x14ac:dyDescent="0.2">
      <c r="A92" s="21" t="s">
        <v>189</v>
      </c>
      <c r="B92" s="21" t="s">
        <v>182</v>
      </c>
      <c r="C92" s="21" t="s">
        <v>245</v>
      </c>
      <c r="D92" s="21" t="s">
        <v>244</v>
      </c>
    </row>
    <row r="93" spans="1:4" x14ac:dyDescent="0.2">
      <c r="A93" s="21" t="s">
        <v>189</v>
      </c>
      <c r="B93" s="21" t="s">
        <v>187</v>
      </c>
      <c r="C93" s="21" t="s">
        <v>247</v>
      </c>
      <c r="D93" s="21" t="s">
        <v>246</v>
      </c>
    </row>
    <row r="94" spans="1:4" x14ac:dyDescent="0.2">
      <c r="A94" s="21" t="s">
        <v>189</v>
      </c>
      <c r="B94" s="21" t="s">
        <v>182</v>
      </c>
      <c r="C94" s="21" t="s">
        <v>251</v>
      </c>
      <c r="D94" s="21" t="s">
        <v>250</v>
      </c>
    </row>
    <row r="95" spans="1:4" x14ac:dyDescent="0.2">
      <c r="A95" s="21" t="s">
        <v>189</v>
      </c>
      <c r="B95" s="21" t="s">
        <v>182</v>
      </c>
      <c r="C95" s="21" t="s">
        <v>253</v>
      </c>
      <c r="D95" s="21" t="s">
        <v>252</v>
      </c>
    </row>
    <row r="96" spans="1:4" x14ac:dyDescent="0.2">
      <c r="A96" s="21" t="s">
        <v>189</v>
      </c>
      <c r="B96" s="21" t="s">
        <v>187</v>
      </c>
      <c r="C96" s="21" t="s">
        <v>274</v>
      </c>
      <c r="D96" s="21" t="s">
        <v>273</v>
      </c>
    </row>
    <row r="97" spans="1:16" x14ac:dyDescent="0.2">
      <c r="A97" s="21" t="s">
        <v>189</v>
      </c>
      <c r="B97" s="21" t="s">
        <v>182</v>
      </c>
      <c r="C97" s="21" t="s">
        <v>282</v>
      </c>
      <c r="D97" s="21" t="s">
        <v>281</v>
      </c>
    </row>
    <row r="98" spans="1:16" x14ac:dyDescent="0.2">
      <c r="A98" s="21" t="s">
        <v>214</v>
      </c>
      <c r="B98" s="21" t="s">
        <v>205</v>
      </c>
      <c r="C98" s="21" t="s">
        <v>210</v>
      </c>
      <c r="D98" s="21" t="s">
        <v>209</v>
      </c>
    </row>
    <row r="99" spans="1:16" x14ac:dyDescent="0.2">
      <c r="A99" s="21" t="s">
        <v>214</v>
      </c>
      <c r="B99" s="21" t="s">
        <v>187</v>
      </c>
      <c r="C99" s="21" t="s">
        <v>247</v>
      </c>
      <c r="D99" s="21" t="s">
        <v>246</v>
      </c>
    </row>
    <row r="100" spans="1:16" x14ac:dyDescent="0.2">
      <c r="A100" s="21" t="s">
        <v>343</v>
      </c>
      <c r="B100" s="21" t="s">
        <v>68</v>
      </c>
      <c r="C100" s="21" t="s">
        <v>319</v>
      </c>
      <c r="D100" s="21" t="s">
        <v>320</v>
      </c>
    </row>
    <row r="101" spans="1:16" x14ac:dyDescent="0.2">
      <c r="A101" s="21" t="s">
        <v>105</v>
      </c>
      <c r="B101" s="21" t="s">
        <v>68</v>
      </c>
      <c r="C101" s="21" t="s">
        <v>324</v>
      </c>
      <c r="D101" s="21" t="s">
        <v>325</v>
      </c>
    </row>
    <row r="102" spans="1:16" x14ac:dyDescent="0.2">
      <c r="A102" s="21" t="s">
        <v>105</v>
      </c>
      <c r="B102" s="21" t="s">
        <v>68</v>
      </c>
      <c r="C102" s="21" t="s">
        <v>102</v>
      </c>
      <c r="D102" s="21" t="s">
        <v>101</v>
      </c>
    </row>
    <row r="103" spans="1:16" x14ac:dyDescent="0.2">
      <c r="A103" s="21" t="s">
        <v>103</v>
      </c>
      <c r="B103" s="21" t="s">
        <v>68</v>
      </c>
      <c r="C103" s="21" t="s">
        <v>102</v>
      </c>
      <c r="D103" s="21" t="s">
        <v>101</v>
      </c>
    </row>
    <row r="104" spans="1:16" x14ac:dyDescent="0.2">
      <c r="A104" s="21" t="s">
        <v>81</v>
      </c>
      <c r="B104" s="21" t="s">
        <v>68</v>
      </c>
      <c r="C104" s="21" t="s">
        <v>79</v>
      </c>
      <c r="D104" s="21" t="s">
        <v>78</v>
      </c>
    </row>
    <row r="105" spans="1:16" x14ac:dyDescent="0.2">
      <c r="A105" s="21" t="s">
        <v>24</v>
      </c>
      <c r="B105" s="21" t="s">
        <v>68</v>
      </c>
      <c r="C105" s="21" t="s">
        <v>67</v>
      </c>
      <c r="D105" s="21" t="s">
        <v>66</v>
      </c>
    </row>
    <row r="106" spans="1:16" x14ac:dyDescent="0.2">
      <c r="A106" s="21" t="s">
        <v>24</v>
      </c>
      <c r="B106" s="21" t="s">
        <v>68</v>
      </c>
      <c r="C106" s="21" t="s">
        <v>70</v>
      </c>
      <c r="D106" s="21" t="s">
        <v>69</v>
      </c>
    </row>
    <row r="107" spans="1:16" x14ac:dyDescent="0.2">
      <c r="A107" s="21" t="s">
        <v>24</v>
      </c>
      <c r="B107" s="21" t="s">
        <v>68</v>
      </c>
      <c r="C107" s="21" t="s">
        <v>344</v>
      </c>
      <c r="D107" s="21" t="s">
        <v>345</v>
      </c>
    </row>
    <row r="108" spans="1:16" x14ac:dyDescent="0.2">
      <c r="A108" s="21" t="s">
        <v>24</v>
      </c>
      <c r="B108" s="21" t="s">
        <v>68</v>
      </c>
      <c r="C108" s="21" t="s">
        <v>86</v>
      </c>
      <c r="D108" s="21" t="s">
        <v>85</v>
      </c>
    </row>
    <row r="109" spans="1:16" x14ac:dyDescent="0.2">
      <c r="A109" s="21" t="s">
        <v>24</v>
      </c>
      <c r="B109" s="21" t="s">
        <v>68</v>
      </c>
      <c r="C109" s="21" t="s">
        <v>346</v>
      </c>
      <c r="D109" s="21" t="s">
        <v>347</v>
      </c>
    </row>
    <row r="110" spans="1:16" x14ac:dyDescent="0.2">
      <c r="A110" s="21" t="s">
        <v>24</v>
      </c>
      <c r="B110" s="21" t="s">
        <v>119</v>
      </c>
      <c r="C110" s="21" t="s">
        <v>149</v>
      </c>
      <c r="D110" s="21" t="s">
        <v>148</v>
      </c>
    </row>
    <row r="111" spans="1:16" x14ac:dyDescent="0.2">
      <c r="A111" s="21" t="s">
        <v>24</v>
      </c>
      <c r="B111" s="21" t="s">
        <v>68</v>
      </c>
      <c r="C111" s="21" t="s">
        <v>163</v>
      </c>
      <c r="D111" s="21" t="s">
        <v>162</v>
      </c>
    </row>
    <row r="112" spans="1:16" x14ac:dyDescent="0.2">
      <c r="A112" s="21" t="s">
        <v>65</v>
      </c>
      <c r="B112" s="21" t="s">
        <v>10</v>
      </c>
      <c r="C112" s="21" t="s">
        <v>9</v>
      </c>
      <c r="D112" s="21" t="s">
        <v>8</v>
      </c>
      <c r="G112" s="50"/>
      <c r="H112" s="51"/>
      <c r="I112" s="51"/>
      <c r="J112" s="51"/>
      <c r="K112" s="51"/>
      <c r="L112" s="51"/>
      <c r="M112" s="51"/>
      <c r="N112" s="51"/>
      <c r="O112" s="50"/>
      <c r="P112" s="50"/>
    </row>
    <row r="113" spans="1:16" x14ac:dyDescent="0.2">
      <c r="A113" s="21" t="s">
        <v>65</v>
      </c>
      <c r="B113" s="21" t="s">
        <v>10</v>
      </c>
      <c r="C113" s="21" t="s">
        <v>29</v>
      </c>
      <c r="D113" s="21" t="s">
        <v>28</v>
      </c>
      <c r="G113" s="50"/>
      <c r="H113" s="51"/>
      <c r="I113" s="51"/>
      <c r="J113" s="51"/>
      <c r="K113" s="51"/>
      <c r="L113" s="51"/>
      <c r="M113" s="51"/>
      <c r="N113" s="51"/>
      <c r="O113" s="50"/>
      <c r="P113" s="50"/>
    </row>
    <row r="114" spans="1:16" x14ac:dyDescent="0.2">
      <c r="A114" s="21" t="s">
        <v>65</v>
      </c>
      <c r="B114" s="21" t="s">
        <v>68</v>
      </c>
      <c r="C114" s="21" t="s">
        <v>346</v>
      </c>
      <c r="D114" s="21" t="s">
        <v>347</v>
      </c>
      <c r="G114" s="50"/>
      <c r="H114" s="51"/>
      <c r="I114" s="51"/>
      <c r="J114" s="51"/>
      <c r="K114" s="51"/>
      <c r="L114" s="51"/>
      <c r="M114" s="51"/>
      <c r="N114" s="51"/>
      <c r="O114" s="50"/>
      <c r="P114" s="50"/>
    </row>
    <row r="115" spans="1:16" x14ac:dyDescent="0.2">
      <c r="A115" s="21" t="s">
        <v>52</v>
      </c>
      <c r="B115" s="21" t="s">
        <v>51</v>
      </c>
      <c r="C115" s="21" t="s">
        <v>50</v>
      </c>
      <c r="D115" s="21" t="s">
        <v>49</v>
      </c>
      <c r="G115" s="50"/>
      <c r="H115" s="51"/>
      <c r="I115" s="51"/>
      <c r="J115" s="51"/>
      <c r="K115" s="51"/>
      <c r="L115" s="51"/>
      <c r="M115" s="51"/>
      <c r="N115" s="51"/>
      <c r="O115" s="50"/>
      <c r="P115" s="50"/>
    </row>
    <row r="116" spans="1:16" x14ac:dyDescent="0.2">
      <c r="A116" s="21" t="s">
        <v>52</v>
      </c>
      <c r="B116" s="21" t="s">
        <v>51</v>
      </c>
      <c r="C116" s="21" t="s">
        <v>348</v>
      </c>
      <c r="D116" s="21" t="s">
        <v>349</v>
      </c>
      <c r="G116" s="50"/>
      <c r="H116" s="52"/>
      <c r="I116" s="52"/>
      <c r="J116" s="52"/>
      <c r="K116" s="52"/>
      <c r="L116" s="52"/>
      <c r="M116" s="52"/>
      <c r="N116" s="51"/>
      <c r="O116" s="50"/>
      <c r="P116" s="50"/>
    </row>
    <row r="117" spans="1:16" x14ac:dyDescent="0.2">
      <c r="A117" s="21" t="s">
        <v>52</v>
      </c>
      <c r="B117" s="21" t="s">
        <v>68</v>
      </c>
      <c r="C117" s="21" t="s">
        <v>67</v>
      </c>
      <c r="D117" s="21" t="s">
        <v>66</v>
      </c>
      <c r="G117" s="50"/>
      <c r="H117" s="51"/>
      <c r="I117" s="51"/>
      <c r="J117" s="51"/>
      <c r="K117" s="51"/>
      <c r="L117" s="51"/>
      <c r="M117" s="51"/>
      <c r="N117" s="51"/>
      <c r="O117" s="50"/>
      <c r="P117" s="50"/>
    </row>
    <row r="118" spans="1:16" x14ac:dyDescent="0.2">
      <c r="A118" s="21" t="s">
        <v>52</v>
      </c>
      <c r="B118" s="21" t="s">
        <v>68</v>
      </c>
      <c r="C118" s="21" t="s">
        <v>72</v>
      </c>
      <c r="D118" s="21" t="s">
        <v>71</v>
      </c>
      <c r="G118" s="50"/>
      <c r="H118" s="51"/>
      <c r="I118" s="51"/>
      <c r="J118" s="51"/>
      <c r="K118" s="51"/>
      <c r="L118" s="51"/>
      <c r="M118" s="51"/>
      <c r="N118" s="51"/>
      <c r="O118" s="50"/>
      <c r="P118" s="50"/>
    </row>
    <row r="119" spans="1:16" x14ac:dyDescent="0.2">
      <c r="A119" s="21" t="s">
        <v>52</v>
      </c>
      <c r="B119" s="21" t="s">
        <v>68</v>
      </c>
      <c r="C119" s="21" t="s">
        <v>74</v>
      </c>
      <c r="D119" s="21" t="s">
        <v>73</v>
      </c>
    </row>
    <row r="120" spans="1:16" x14ac:dyDescent="0.2">
      <c r="A120" s="21" t="s">
        <v>52</v>
      </c>
      <c r="B120" s="21" t="s">
        <v>68</v>
      </c>
      <c r="C120" s="21" t="s">
        <v>86</v>
      </c>
      <c r="D120" s="21" t="s">
        <v>85</v>
      </c>
    </row>
    <row r="121" spans="1:16" x14ac:dyDescent="0.2">
      <c r="A121" s="21" t="s">
        <v>52</v>
      </c>
      <c r="B121" s="21" t="s">
        <v>68</v>
      </c>
      <c r="C121" s="21" t="s">
        <v>346</v>
      </c>
      <c r="D121" s="21" t="s">
        <v>347</v>
      </c>
    </row>
    <row r="122" spans="1:16" x14ac:dyDescent="0.2">
      <c r="A122" s="21" t="s">
        <v>52</v>
      </c>
      <c r="B122" s="21" t="s">
        <v>68</v>
      </c>
      <c r="C122" s="21" t="s">
        <v>96</v>
      </c>
      <c r="D122" s="21" t="s">
        <v>95</v>
      </c>
    </row>
    <row r="123" spans="1:16" x14ac:dyDescent="0.2">
      <c r="A123" s="21" t="s">
        <v>52</v>
      </c>
      <c r="B123" s="21" t="s">
        <v>68</v>
      </c>
      <c r="C123" s="21" t="s">
        <v>109</v>
      </c>
      <c r="D123" s="21" t="s">
        <v>108</v>
      </c>
    </row>
    <row r="124" spans="1:16" x14ac:dyDescent="0.2">
      <c r="A124" s="21" t="s">
        <v>52</v>
      </c>
      <c r="B124" s="21" t="s">
        <v>68</v>
      </c>
      <c r="C124" s="21" t="s">
        <v>139</v>
      </c>
      <c r="D124" s="21" t="s">
        <v>138</v>
      </c>
    </row>
    <row r="125" spans="1:16" x14ac:dyDescent="0.2">
      <c r="A125" s="21" t="s">
        <v>52</v>
      </c>
      <c r="B125" s="21" t="s">
        <v>68</v>
      </c>
      <c r="C125" s="21" t="s">
        <v>163</v>
      </c>
      <c r="D125" s="21" t="s">
        <v>162</v>
      </c>
    </row>
    <row r="126" spans="1:16" x14ac:dyDescent="0.2">
      <c r="A126" s="21" t="s">
        <v>11</v>
      </c>
      <c r="B126" s="21" t="s">
        <v>10</v>
      </c>
      <c r="C126" s="21" t="s">
        <v>322</v>
      </c>
      <c r="D126" s="21" t="s">
        <v>323</v>
      </c>
    </row>
    <row r="127" spans="1:16" x14ac:dyDescent="0.2">
      <c r="A127" s="21" t="s">
        <v>11</v>
      </c>
      <c r="B127" s="21" t="s">
        <v>10</v>
      </c>
      <c r="C127" s="21" t="s">
        <v>350</v>
      </c>
      <c r="D127" s="21" t="s">
        <v>351</v>
      </c>
    </row>
    <row r="128" spans="1:16" x14ac:dyDescent="0.2">
      <c r="A128" s="21" t="s">
        <v>11</v>
      </c>
      <c r="B128" s="21" t="s">
        <v>10</v>
      </c>
      <c r="C128" s="21" t="s">
        <v>14</v>
      </c>
      <c r="D128" s="21" t="s">
        <v>13</v>
      </c>
    </row>
    <row r="129" spans="1:4" x14ac:dyDescent="0.2">
      <c r="A129" s="21" t="s">
        <v>11</v>
      </c>
      <c r="B129" s="21" t="s">
        <v>10</v>
      </c>
      <c r="C129" s="21" t="s">
        <v>352</v>
      </c>
      <c r="D129" s="21" t="s">
        <v>353</v>
      </c>
    </row>
    <row r="130" spans="1:4" x14ac:dyDescent="0.2">
      <c r="A130" s="21" t="s">
        <v>11</v>
      </c>
      <c r="B130" s="21" t="s">
        <v>10</v>
      </c>
      <c r="C130" s="21" t="s">
        <v>21</v>
      </c>
      <c r="D130" s="21" t="s">
        <v>20</v>
      </c>
    </row>
    <row r="131" spans="1:4" x14ac:dyDescent="0.2">
      <c r="A131" s="21" t="s">
        <v>11</v>
      </c>
      <c r="B131" s="21" t="s">
        <v>10</v>
      </c>
      <c r="C131" s="21" t="s">
        <v>354</v>
      </c>
      <c r="D131" s="21" t="s">
        <v>355</v>
      </c>
    </row>
    <row r="132" spans="1:4" x14ac:dyDescent="0.2">
      <c r="A132" s="21" t="s">
        <v>11</v>
      </c>
      <c r="B132" s="21" t="s">
        <v>10</v>
      </c>
      <c r="C132" s="21" t="s">
        <v>34</v>
      </c>
      <c r="D132" s="21" t="s">
        <v>33</v>
      </c>
    </row>
    <row r="133" spans="1:4" x14ac:dyDescent="0.2">
      <c r="A133" s="21" t="s">
        <v>11</v>
      </c>
      <c r="B133" s="21" t="s">
        <v>10</v>
      </c>
      <c r="C133" s="21" t="s">
        <v>356</v>
      </c>
      <c r="D133" s="21" t="s">
        <v>357</v>
      </c>
    </row>
    <row r="134" spans="1:4" x14ac:dyDescent="0.2">
      <c r="A134" s="21" t="s">
        <v>11</v>
      </c>
      <c r="B134" s="21" t="s">
        <v>10</v>
      </c>
      <c r="C134" s="21" t="s">
        <v>36</v>
      </c>
      <c r="D134" s="21" t="s">
        <v>35</v>
      </c>
    </row>
    <row r="135" spans="1:4" x14ac:dyDescent="0.2">
      <c r="A135" s="21" t="s">
        <v>11</v>
      </c>
      <c r="B135" s="21" t="s">
        <v>10</v>
      </c>
      <c r="C135" s="21" t="s">
        <v>44</v>
      </c>
      <c r="D135" s="21" t="s">
        <v>43</v>
      </c>
    </row>
    <row r="136" spans="1:4" x14ac:dyDescent="0.2">
      <c r="A136" s="21" t="s">
        <v>11</v>
      </c>
      <c r="B136" s="21" t="s">
        <v>10</v>
      </c>
      <c r="C136" s="21" t="s">
        <v>358</v>
      </c>
      <c r="D136" s="21" t="s">
        <v>359</v>
      </c>
    </row>
    <row r="137" spans="1:4" x14ac:dyDescent="0.2">
      <c r="A137" s="21" t="s">
        <v>11</v>
      </c>
      <c r="B137" s="21" t="s">
        <v>10</v>
      </c>
      <c r="C137" s="21" t="s">
        <v>46</v>
      </c>
      <c r="D137" s="21" t="s">
        <v>45</v>
      </c>
    </row>
    <row r="138" spans="1:4" x14ac:dyDescent="0.2">
      <c r="A138" s="21" t="s">
        <v>11</v>
      </c>
      <c r="B138" s="21" t="s">
        <v>10</v>
      </c>
      <c r="C138" s="21" t="s">
        <v>48</v>
      </c>
      <c r="D138" s="21" t="s">
        <v>47</v>
      </c>
    </row>
    <row r="139" spans="1:4" x14ac:dyDescent="0.2">
      <c r="A139" s="21" t="s">
        <v>11</v>
      </c>
      <c r="B139" s="21" t="s">
        <v>10</v>
      </c>
      <c r="C139" s="21" t="s">
        <v>54</v>
      </c>
      <c r="D139" s="21" t="s">
        <v>53</v>
      </c>
    </row>
    <row r="140" spans="1:4" x14ac:dyDescent="0.2">
      <c r="A140" s="21" t="s">
        <v>11</v>
      </c>
      <c r="B140" s="21" t="s">
        <v>68</v>
      </c>
      <c r="C140" s="21" t="s">
        <v>142</v>
      </c>
      <c r="D140" s="21" t="s">
        <v>141</v>
      </c>
    </row>
    <row r="141" spans="1:4" x14ac:dyDescent="0.2">
      <c r="A141" s="21" t="s">
        <v>7</v>
      </c>
      <c r="B141" s="21" t="s">
        <v>6</v>
      </c>
      <c r="C141" s="21" t="s">
        <v>5</v>
      </c>
      <c r="D141" s="21" t="s">
        <v>4</v>
      </c>
    </row>
    <row r="142" spans="1:4" x14ac:dyDescent="0.2">
      <c r="A142" s="21" t="s">
        <v>7</v>
      </c>
      <c r="B142" s="21" t="s">
        <v>10</v>
      </c>
      <c r="C142" s="21" t="s">
        <v>40</v>
      </c>
      <c r="D142" s="21" t="s">
        <v>39</v>
      </c>
    </row>
    <row r="143" spans="1:4" x14ac:dyDescent="0.2">
      <c r="A143" s="21" t="s">
        <v>7</v>
      </c>
      <c r="B143" s="21" t="s">
        <v>51</v>
      </c>
      <c r="C143" s="21" t="s">
        <v>348</v>
      </c>
      <c r="D143" s="21" t="s">
        <v>349</v>
      </c>
    </row>
    <row r="144" spans="1:4" x14ac:dyDescent="0.2">
      <c r="A144" s="21" t="s">
        <v>7</v>
      </c>
      <c r="B144" s="21" t="s">
        <v>59</v>
      </c>
      <c r="C144" s="21" t="s">
        <v>360</v>
      </c>
      <c r="D144" s="21" t="s">
        <v>361</v>
      </c>
    </row>
    <row r="145" spans="1:4" x14ac:dyDescent="0.2">
      <c r="A145" s="21" t="s">
        <v>7</v>
      </c>
      <c r="B145" s="21" t="s">
        <v>68</v>
      </c>
      <c r="C145" s="21" t="s">
        <v>67</v>
      </c>
      <c r="D145" s="21" t="s">
        <v>66</v>
      </c>
    </row>
    <row r="146" spans="1:4" x14ac:dyDescent="0.2">
      <c r="A146" s="21" t="s">
        <v>7</v>
      </c>
      <c r="B146" s="21" t="s">
        <v>68</v>
      </c>
      <c r="C146" s="21" t="s">
        <v>70</v>
      </c>
      <c r="D146" s="21" t="s">
        <v>69</v>
      </c>
    </row>
    <row r="147" spans="1:4" x14ac:dyDescent="0.2">
      <c r="A147" s="21" t="s">
        <v>7</v>
      </c>
      <c r="B147" s="21" t="s">
        <v>68</v>
      </c>
      <c r="C147" s="21" t="s">
        <v>86</v>
      </c>
      <c r="D147" s="21" t="s">
        <v>85</v>
      </c>
    </row>
    <row r="148" spans="1:4" x14ac:dyDescent="0.2">
      <c r="A148" s="21" t="s">
        <v>7</v>
      </c>
      <c r="B148" s="21" t="s">
        <v>68</v>
      </c>
      <c r="C148" s="21" t="s">
        <v>346</v>
      </c>
      <c r="D148" s="21" t="s">
        <v>347</v>
      </c>
    </row>
    <row r="149" spans="1:4" x14ac:dyDescent="0.2">
      <c r="A149" s="21" t="s">
        <v>7</v>
      </c>
      <c r="B149" s="21" t="s">
        <v>68</v>
      </c>
      <c r="C149" s="21" t="s">
        <v>96</v>
      </c>
      <c r="D149" s="21" t="s">
        <v>95</v>
      </c>
    </row>
    <row r="150" spans="1:4" x14ac:dyDescent="0.2">
      <c r="A150" s="21" t="s">
        <v>7</v>
      </c>
      <c r="B150" s="21" t="s">
        <v>68</v>
      </c>
      <c r="C150" s="21" t="s">
        <v>116</v>
      </c>
      <c r="D150" s="21" t="s">
        <v>115</v>
      </c>
    </row>
    <row r="151" spans="1:4" x14ac:dyDescent="0.2">
      <c r="A151" s="21" t="s">
        <v>7</v>
      </c>
      <c r="B151" s="21" t="s">
        <v>68</v>
      </c>
      <c r="C151" s="21" t="s">
        <v>127</v>
      </c>
      <c r="D151" s="21" t="s">
        <v>126</v>
      </c>
    </row>
    <row r="152" spans="1:4" x14ac:dyDescent="0.2">
      <c r="A152" s="21" t="s">
        <v>7</v>
      </c>
      <c r="B152" s="21" t="s">
        <v>68</v>
      </c>
      <c r="C152" s="21" t="s">
        <v>133</v>
      </c>
      <c r="D152" s="21" t="s">
        <v>132</v>
      </c>
    </row>
    <row r="153" spans="1:4" x14ac:dyDescent="0.2">
      <c r="A153" s="21" t="s">
        <v>7</v>
      </c>
      <c r="B153" s="21" t="s">
        <v>68</v>
      </c>
      <c r="C153" s="21" t="s">
        <v>139</v>
      </c>
      <c r="D153" s="21" t="s">
        <v>138</v>
      </c>
    </row>
    <row r="154" spans="1:4" x14ac:dyDescent="0.2">
      <c r="A154" s="21" t="s">
        <v>7</v>
      </c>
      <c r="B154" s="21" t="s">
        <v>68</v>
      </c>
      <c r="C154" s="21" t="s">
        <v>163</v>
      </c>
      <c r="D154" s="21" t="s">
        <v>162</v>
      </c>
    </row>
    <row r="155" spans="1:4" x14ac:dyDescent="0.2">
      <c r="A155" s="21" t="s">
        <v>7</v>
      </c>
      <c r="B155" s="21" t="s">
        <v>68</v>
      </c>
      <c r="C155" s="21" t="s">
        <v>171</v>
      </c>
      <c r="D155" s="21" t="s">
        <v>170</v>
      </c>
    </row>
    <row r="156" spans="1:4" x14ac:dyDescent="0.2">
      <c r="A156" s="21" t="s">
        <v>98</v>
      </c>
      <c r="B156" s="21" t="s">
        <v>10</v>
      </c>
      <c r="C156" s="21" t="s">
        <v>54</v>
      </c>
      <c r="D156" s="21" t="s">
        <v>53</v>
      </c>
    </row>
    <row r="157" spans="1:4" x14ac:dyDescent="0.2">
      <c r="A157" s="21" t="s">
        <v>98</v>
      </c>
      <c r="B157" s="21" t="s">
        <v>68</v>
      </c>
      <c r="C157" s="21" t="s">
        <v>133</v>
      </c>
      <c r="D157" s="21" t="s">
        <v>132</v>
      </c>
    </row>
    <row r="158" spans="1:4" x14ac:dyDescent="0.2">
      <c r="A158" s="21" t="s">
        <v>98</v>
      </c>
      <c r="B158" s="21" t="s">
        <v>6</v>
      </c>
      <c r="C158" s="21" t="s">
        <v>362</v>
      </c>
      <c r="D158" s="21" t="s">
        <v>363</v>
      </c>
    </row>
    <row r="159" spans="1:4" x14ac:dyDescent="0.2">
      <c r="A159" s="21" t="s">
        <v>80</v>
      </c>
      <c r="B159" s="21" t="s">
        <v>10</v>
      </c>
      <c r="C159" s="21" t="s">
        <v>364</v>
      </c>
      <c r="D159" s="21" t="s">
        <v>365</v>
      </c>
    </row>
    <row r="160" spans="1:4" x14ac:dyDescent="0.2">
      <c r="A160" s="21" t="s">
        <v>80</v>
      </c>
      <c r="B160" s="21" t="s">
        <v>10</v>
      </c>
      <c r="C160" s="21" t="s">
        <v>23</v>
      </c>
      <c r="D160" s="21" t="s">
        <v>22</v>
      </c>
    </row>
    <row r="161" spans="1:4" x14ac:dyDescent="0.2">
      <c r="A161" s="21" t="s">
        <v>80</v>
      </c>
      <c r="B161" s="21" t="s">
        <v>68</v>
      </c>
      <c r="C161" s="21" t="s">
        <v>79</v>
      </c>
      <c r="D161" s="21" t="s">
        <v>78</v>
      </c>
    </row>
    <row r="162" spans="1:4" x14ac:dyDescent="0.2">
      <c r="A162" s="21" t="s">
        <v>80</v>
      </c>
      <c r="B162" s="21" t="s">
        <v>68</v>
      </c>
      <c r="C162" s="21" t="s">
        <v>116</v>
      </c>
      <c r="D162" s="21" t="s">
        <v>115</v>
      </c>
    </row>
    <row r="163" spans="1:4" x14ac:dyDescent="0.2">
      <c r="A163" s="21" t="s">
        <v>80</v>
      </c>
      <c r="B163" s="21" t="s">
        <v>68</v>
      </c>
      <c r="C163" s="21" t="s">
        <v>139</v>
      </c>
      <c r="D163" s="21" t="s">
        <v>138</v>
      </c>
    </row>
    <row r="164" spans="1:4" x14ac:dyDescent="0.2">
      <c r="A164" s="21" t="s">
        <v>366</v>
      </c>
      <c r="B164" s="21" t="s">
        <v>68</v>
      </c>
      <c r="C164" s="21" t="s">
        <v>329</v>
      </c>
      <c r="D164" s="21" t="s">
        <v>131</v>
      </c>
    </row>
    <row r="165" spans="1:4" x14ac:dyDescent="0.2">
      <c r="A165" s="21" t="s">
        <v>63</v>
      </c>
      <c r="B165" s="21" t="s">
        <v>51</v>
      </c>
      <c r="C165" s="21" t="s">
        <v>62</v>
      </c>
      <c r="D165" s="21" t="s">
        <v>61</v>
      </c>
    </row>
    <row r="166" spans="1:4" x14ac:dyDescent="0.2">
      <c r="A166" s="21" t="s">
        <v>63</v>
      </c>
      <c r="B166" s="21" t="s">
        <v>68</v>
      </c>
      <c r="C166" s="21" t="s">
        <v>329</v>
      </c>
      <c r="D166" s="21" t="s">
        <v>131</v>
      </c>
    </row>
    <row r="167" spans="1:4" x14ac:dyDescent="0.2">
      <c r="A167" s="21" t="s">
        <v>63</v>
      </c>
      <c r="B167" s="21" t="s">
        <v>68</v>
      </c>
      <c r="C167" s="21" t="s">
        <v>133</v>
      </c>
      <c r="D167" s="21" t="s">
        <v>132</v>
      </c>
    </row>
    <row r="168" spans="1:4" x14ac:dyDescent="0.2">
      <c r="A168" s="21" t="s">
        <v>63</v>
      </c>
      <c r="B168" s="21" t="s">
        <v>119</v>
      </c>
      <c r="C168" s="21" t="s">
        <v>135</v>
      </c>
      <c r="D168" s="21" t="s">
        <v>134</v>
      </c>
    </row>
    <row r="169" spans="1:4" x14ac:dyDescent="0.2">
      <c r="A169" s="21" t="s">
        <v>63</v>
      </c>
      <c r="B169" s="21" t="s">
        <v>68</v>
      </c>
      <c r="C169" s="21" t="s">
        <v>137</v>
      </c>
      <c r="D169" s="21" t="s">
        <v>136</v>
      </c>
    </row>
    <row r="170" spans="1:4" x14ac:dyDescent="0.2">
      <c r="A170" s="21" t="s">
        <v>63</v>
      </c>
      <c r="B170" s="21" t="s">
        <v>68</v>
      </c>
      <c r="C170" s="21" t="s">
        <v>161</v>
      </c>
      <c r="D170" s="21" t="s">
        <v>160</v>
      </c>
    </row>
    <row r="171" spans="1:4" x14ac:dyDescent="0.2">
      <c r="A171" s="21" t="s">
        <v>63</v>
      </c>
      <c r="B171" s="21" t="s">
        <v>68</v>
      </c>
      <c r="C171" s="21" t="s">
        <v>163</v>
      </c>
      <c r="D171" s="21" t="s">
        <v>162</v>
      </c>
    </row>
    <row r="172" spans="1:4" x14ac:dyDescent="0.2">
      <c r="A172" s="21" t="s">
        <v>100</v>
      </c>
      <c r="B172" s="21" t="s">
        <v>59</v>
      </c>
      <c r="C172" s="21" t="s">
        <v>330</v>
      </c>
      <c r="D172" s="21" t="s">
        <v>331</v>
      </c>
    </row>
    <row r="173" spans="1:4" x14ac:dyDescent="0.2">
      <c r="A173" s="21" t="s">
        <v>177</v>
      </c>
      <c r="B173" s="21" t="s">
        <v>59</v>
      </c>
      <c r="C173" s="21" t="s">
        <v>330</v>
      </c>
      <c r="D173" s="21" t="s">
        <v>331</v>
      </c>
    </row>
    <row r="174" spans="1:4" x14ac:dyDescent="0.2">
      <c r="A174" s="21" t="s">
        <v>177</v>
      </c>
      <c r="B174" s="21" t="s">
        <v>59</v>
      </c>
      <c r="C174" s="21" t="s">
        <v>367</v>
      </c>
      <c r="D174" s="21" t="s">
        <v>368</v>
      </c>
    </row>
    <row r="175" spans="1:4" x14ac:dyDescent="0.2">
      <c r="A175" s="21" t="s">
        <v>97</v>
      </c>
      <c r="B175" s="21" t="s">
        <v>68</v>
      </c>
      <c r="C175" s="21" t="s">
        <v>96</v>
      </c>
      <c r="D175" s="21" t="s">
        <v>95</v>
      </c>
    </row>
    <row r="176" spans="1:4" x14ac:dyDescent="0.2">
      <c r="A176" s="21" t="s">
        <v>369</v>
      </c>
      <c r="B176" s="21" t="s">
        <v>68</v>
      </c>
      <c r="C176" s="21" t="s">
        <v>333</v>
      </c>
      <c r="D176" s="21" t="s">
        <v>334</v>
      </c>
    </row>
    <row r="177" spans="1:4" x14ac:dyDescent="0.2">
      <c r="A177" s="21" t="s">
        <v>77</v>
      </c>
      <c r="B177" s="21" t="s">
        <v>68</v>
      </c>
      <c r="C177" s="21" t="s">
        <v>74</v>
      </c>
      <c r="D177" s="21" t="s">
        <v>73</v>
      </c>
    </row>
    <row r="178" spans="1:4" x14ac:dyDescent="0.2">
      <c r="A178" s="21" t="s">
        <v>77</v>
      </c>
      <c r="B178" s="21" t="s">
        <v>68</v>
      </c>
      <c r="C178" s="21" t="s">
        <v>175</v>
      </c>
      <c r="D178" s="21" t="s">
        <v>174</v>
      </c>
    </row>
    <row r="179" spans="1:4" x14ac:dyDescent="0.2">
      <c r="A179" s="21" t="s">
        <v>77</v>
      </c>
      <c r="B179" s="21" t="s">
        <v>182</v>
      </c>
      <c r="C179" s="21" t="s">
        <v>181</v>
      </c>
      <c r="D179" s="21" t="s">
        <v>180</v>
      </c>
    </row>
    <row r="180" spans="1:4" x14ac:dyDescent="0.2">
      <c r="A180" s="21" t="s">
        <v>77</v>
      </c>
      <c r="B180" s="21" t="s">
        <v>182</v>
      </c>
      <c r="C180" s="21" t="s">
        <v>184</v>
      </c>
      <c r="D180" s="21" t="s">
        <v>183</v>
      </c>
    </row>
    <row r="181" spans="1:4" x14ac:dyDescent="0.2">
      <c r="A181" s="21" t="s">
        <v>370</v>
      </c>
      <c r="B181" s="21" t="s">
        <v>68</v>
      </c>
      <c r="C181" s="21" t="s">
        <v>74</v>
      </c>
      <c r="D181" s="21" t="s">
        <v>73</v>
      </c>
    </row>
    <row r="182" spans="1:4" x14ac:dyDescent="0.2">
      <c r="A182" s="21" t="s">
        <v>202</v>
      </c>
      <c r="B182" s="21" t="s">
        <v>130</v>
      </c>
      <c r="C182" s="21" t="s">
        <v>200</v>
      </c>
      <c r="D182" s="21" t="s">
        <v>199</v>
      </c>
    </row>
    <row r="183" spans="1:4" x14ac:dyDescent="0.2">
      <c r="A183" s="21" t="s">
        <v>371</v>
      </c>
      <c r="B183" s="21" t="s">
        <v>68</v>
      </c>
      <c r="C183" s="21" t="s">
        <v>109</v>
      </c>
      <c r="D183" s="21" t="s">
        <v>108</v>
      </c>
    </row>
    <row r="184" spans="1:4" x14ac:dyDescent="0.2">
      <c r="A184" s="21" t="s">
        <v>260</v>
      </c>
      <c r="B184" s="21" t="s">
        <v>130</v>
      </c>
      <c r="C184" s="21" t="s">
        <v>257</v>
      </c>
      <c r="D184" s="21" t="s">
        <v>256</v>
      </c>
    </row>
    <row r="185" spans="1:4" x14ac:dyDescent="0.2">
      <c r="A185" s="21" t="s">
        <v>258</v>
      </c>
      <c r="B185" s="21" t="s">
        <v>130</v>
      </c>
      <c r="C185" s="21" t="s">
        <v>257</v>
      </c>
      <c r="D185" s="21" t="s">
        <v>256</v>
      </c>
    </row>
    <row r="186" spans="1:4" x14ac:dyDescent="0.2">
      <c r="A186" s="21" t="s">
        <v>219</v>
      </c>
      <c r="B186" s="21" t="s">
        <v>187</v>
      </c>
      <c r="C186" s="21" t="s">
        <v>341</v>
      </c>
      <c r="D186" s="21" t="s">
        <v>218</v>
      </c>
    </row>
    <row r="187" spans="1:4" x14ac:dyDescent="0.2">
      <c r="A187" s="21" t="s">
        <v>219</v>
      </c>
      <c r="B187" s="21" t="s">
        <v>187</v>
      </c>
      <c r="C187" s="21" t="s">
        <v>241</v>
      </c>
      <c r="D187" s="21" t="s">
        <v>240</v>
      </c>
    </row>
    <row r="188" spans="1:4" x14ac:dyDescent="0.2">
      <c r="A188" s="21" t="s">
        <v>219</v>
      </c>
      <c r="B188" s="21" t="s">
        <v>205</v>
      </c>
      <c r="C188" s="21" t="s">
        <v>268</v>
      </c>
      <c r="D188" s="21" t="s">
        <v>267</v>
      </c>
    </row>
    <row r="189" spans="1:4" x14ac:dyDescent="0.2">
      <c r="A189" s="21" t="s">
        <v>219</v>
      </c>
      <c r="B189" s="21" t="s">
        <v>187</v>
      </c>
      <c r="C189" s="21" t="s">
        <v>270</v>
      </c>
      <c r="D189" s="21" t="s">
        <v>269</v>
      </c>
    </row>
    <row r="190" spans="1:4" x14ac:dyDescent="0.2">
      <c r="A190" s="21" t="s">
        <v>219</v>
      </c>
      <c r="B190" s="21" t="s">
        <v>187</v>
      </c>
      <c r="C190" s="21" t="s">
        <v>272</v>
      </c>
      <c r="D190" s="21" t="s">
        <v>271</v>
      </c>
    </row>
    <row r="191" spans="1:4" x14ac:dyDescent="0.2">
      <c r="A191" s="21" t="s">
        <v>219</v>
      </c>
      <c r="B191" s="21" t="s">
        <v>187</v>
      </c>
      <c r="C191" s="21" t="s">
        <v>321</v>
      </c>
      <c r="D191" s="21" t="s">
        <v>277</v>
      </c>
    </row>
    <row r="192" spans="1:4" x14ac:dyDescent="0.2">
      <c r="A192" s="21" t="s">
        <v>372</v>
      </c>
      <c r="B192" s="21" t="s">
        <v>68</v>
      </c>
      <c r="C192" s="21" t="s">
        <v>122</v>
      </c>
      <c r="D192" s="21" t="s">
        <v>121</v>
      </c>
    </row>
    <row r="193" spans="1:4" x14ac:dyDescent="0.2">
      <c r="A193" s="21" t="s">
        <v>372</v>
      </c>
      <c r="B193" s="21" t="s">
        <v>68</v>
      </c>
      <c r="C193" s="21" t="s">
        <v>329</v>
      </c>
      <c r="D193" s="21" t="s">
        <v>131</v>
      </c>
    </row>
    <row r="194" spans="1:4" x14ac:dyDescent="0.2">
      <c r="A194" s="21" t="s">
        <v>124</v>
      </c>
      <c r="B194" s="21" t="s">
        <v>68</v>
      </c>
      <c r="C194" s="21" t="s">
        <v>319</v>
      </c>
      <c r="D194" s="21" t="s">
        <v>320</v>
      </c>
    </row>
    <row r="195" spans="1:4" x14ac:dyDescent="0.2">
      <c r="A195" s="21" t="s">
        <v>373</v>
      </c>
      <c r="B195" s="21" t="s">
        <v>187</v>
      </c>
      <c r="C195" s="21" t="s">
        <v>265</v>
      </c>
      <c r="D195" s="21" t="s">
        <v>264</v>
      </c>
    </row>
    <row r="196" spans="1:4" x14ac:dyDescent="0.2">
      <c r="A196" s="21" t="s">
        <v>266</v>
      </c>
      <c r="B196" s="21" t="s">
        <v>187</v>
      </c>
      <c r="C196" s="21" t="s">
        <v>265</v>
      </c>
      <c r="D196" s="21" t="s">
        <v>264</v>
      </c>
    </row>
    <row r="197" spans="1:4" x14ac:dyDescent="0.2">
      <c r="A197" s="21" t="s">
        <v>374</v>
      </c>
      <c r="B197" s="21" t="s">
        <v>119</v>
      </c>
      <c r="C197" s="21" t="s">
        <v>118</v>
      </c>
      <c r="D197" s="21" t="s">
        <v>117</v>
      </c>
    </row>
    <row r="198" spans="1:4" x14ac:dyDescent="0.2">
      <c r="A198" s="21" t="s">
        <v>89</v>
      </c>
      <c r="B198" s="21" t="s">
        <v>68</v>
      </c>
      <c r="C198" s="21" t="s">
        <v>173</v>
      </c>
      <c r="D198" s="21" t="s">
        <v>172</v>
      </c>
    </row>
    <row r="199" spans="1:4" x14ac:dyDescent="0.2">
      <c r="A199" s="21" t="s">
        <v>112</v>
      </c>
      <c r="B199" s="21" t="s">
        <v>68</v>
      </c>
      <c r="C199" s="21" t="s">
        <v>109</v>
      </c>
      <c r="D199" s="21" t="s">
        <v>108</v>
      </c>
    </row>
    <row r="200" spans="1:4" x14ac:dyDescent="0.2">
      <c r="A200" s="21" t="s">
        <v>112</v>
      </c>
      <c r="B200" s="21" t="s">
        <v>130</v>
      </c>
      <c r="C200" s="21" t="s">
        <v>200</v>
      </c>
      <c r="D200" s="21" t="s">
        <v>199</v>
      </c>
    </row>
    <row r="201" spans="1:4" x14ac:dyDescent="0.2">
      <c r="A201" s="21" t="s">
        <v>201</v>
      </c>
      <c r="B201" s="21" t="s">
        <v>130</v>
      </c>
      <c r="C201" s="21" t="s">
        <v>231</v>
      </c>
      <c r="D201" s="21" t="s">
        <v>230</v>
      </c>
    </row>
    <row r="202" spans="1:4" x14ac:dyDescent="0.2">
      <c r="A202" s="21" t="s">
        <v>111</v>
      </c>
      <c r="B202" s="21" t="s">
        <v>119</v>
      </c>
      <c r="C202" s="21" t="s">
        <v>118</v>
      </c>
      <c r="D202" s="21" t="s">
        <v>117</v>
      </c>
    </row>
    <row r="203" spans="1:4" x14ac:dyDescent="0.2">
      <c r="A203" s="21" t="s">
        <v>111</v>
      </c>
      <c r="B203" s="21" t="s">
        <v>130</v>
      </c>
      <c r="C203" s="21" t="s">
        <v>129</v>
      </c>
      <c r="D203" s="21" t="s">
        <v>128</v>
      </c>
    </row>
    <row r="204" spans="1:4" x14ac:dyDescent="0.2">
      <c r="A204" s="21" t="s">
        <v>60</v>
      </c>
      <c r="B204" s="21" t="s">
        <v>59</v>
      </c>
      <c r="C204" s="21" t="s">
        <v>58</v>
      </c>
      <c r="D204" s="21" t="s">
        <v>57</v>
      </c>
    </row>
    <row r="205" spans="1:4" x14ac:dyDescent="0.2">
      <c r="A205" s="21" t="s">
        <v>60</v>
      </c>
      <c r="B205" s="21" t="s">
        <v>68</v>
      </c>
      <c r="C205" s="21" t="s">
        <v>109</v>
      </c>
      <c r="D205" s="21" t="s">
        <v>108</v>
      </c>
    </row>
    <row r="206" spans="1:4" x14ac:dyDescent="0.2">
      <c r="A206" s="21" t="s">
        <v>18</v>
      </c>
      <c r="B206" s="21" t="s">
        <v>10</v>
      </c>
      <c r="C206" s="21" t="s">
        <v>17</v>
      </c>
      <c r="D206" s="21" t="s">
        <v>16</v>
      </c>
    </row>
    <row r="207" spans="1:4" x14ac:dyDescent="0.2">
      <c r="A207" s="21" t="s">
        <v>94</v>
      </c>
      <c r="B207" s="21" t="s">
        <v>68</v>
      </c>
      <c r="C207" s="21" t="s">
        <v>93</v>
      </c>
      <c r="D207" s="21" t="s">
        <v>92</v>
      </c>
    </row>
    <row r="208" spans="1:4" x14ac:dyDescent="0.2">
      <c r="A208" s="21" t="s">
        <v>94</v>
      </c>
      <c r="B208" s="21" t="s">
        <v>68</v>
      </c>
      <c r="C208" s="21" t="s">
        <v>319</v>
      </c>
      <c r="D208" s="21" t="s">
        <v>320</v>
      </c>
    </row>
    <row r="209" spans="1:4" x14ac:dyDescent="0.2">
      <c r="A209" s="21" t="s">
        <v>179</v>
      </c>
      <c r="B209" s="21" t="s">
        <v>68</v>
      </c>
      <c r="C209" s="21" t="s">
        <v>127</v>
      </c>
      <c r="D209" s="21" t="s">
        <v>126</v>
      </c>
    </row>
    <row r="210" spans="1:4" x14ac:dyDescent="0.2">
      <c r="A210" s="21" t="s">
        <v>179</v>
      </c>
      <c r="B210" s="21" t="s">
        <v>68</v>
      </c>
      <c r="C210" s="21" t="s">
        <v>151</v>
      </c>
      <c r="D210" s="21" t="s">
        <v>150</v>
      </c>
    </row>
    <row r="211" spans="1:4" x14ac:dyDescent="0.2">
      <c r="A211" s="21" t="s">
        <v>12</v>
      </c>
      <c r="B211" s="21" t="s">
        <v>10</v>
      </c>
      <c r="C211" s="21" t="s">
        <v>375</v>
      </c>
      <c r="D211" s="21" t="s">
        <v>376</v>
      </c>
    </row>
    <row r="212" spans="1:4" x14ac:dyDescent="0.2">
      <c r="A212" s="21" t="s">
        <v>12</v>
      </c>
      <c r="B212" s="21" t="s">
        <v>10</v>
      </c>
      <c r="C212" s="21" t="s">
        <v>38</v>
      </c>
      <c r="D212" s="21" t="s">
        <v>37</v>
      </c>
    </row>
    <row r="213" spans="1:4" x14ac:dyDescent="0.2">
      <c r="A213" s="21" t="s">
        <v>12</v>
      </c>
      <c r="B213" s="21" t="s">
        <v>10</v>
      </c>
      <c r="C213" s="21" t="s">
        <v>56</v>
      </c>
      <c r="D213" s="21" t="s">
        <v>55</v>
      </c>
    </row>
    <row r="214" spans="1:4" x14ac:dyDescent="0.2">
      <c r="A214" s="21" t="s">
        <v>12</v>
      </c>
      <c r="B214" s="21" t="s">
        <v>68</v>
      </c>
      <c r="C214" s="21" t="s">
        <v>377</v>
      </c>
      <c r="D214" s="21" t="s">
        <v>378</v>
      </c>
    </row>
    <row r="215" spans="1:4" x14ac:dyDescent="0.2">
      <c r="A215" s="21" t="s">
        <v>12</v>
      </c>
      <c r="B215" s="21" t="s">
        <v>68</v>
      </c>
      <c r="C215" s="21" t="s">
        <v>379</v>
      </c>
      <c r="D215" s="21" t="s">
        <v>380</v>
      </c>
    </row>
    <row r="216" spans="1:4" x14ac:dyDescent="0.2">
      <c r="A216" s="21" t="s">
        <v>32</v>
      </c>
      <c r="B216" s="21" t="s">
        <v>10</v>
      </c>
      <c r="C216" s="21" t="s">
        <v>26</v>
      </c>
      <c r="D216" s="21" t="s">
        <v>25</v>
      </c>
    </row>
    <row r="217" spans="1:4" x14ac:dyDescent="0.2">
      <c r="A217" s="21" t="s">
        <v>32</v>
      </c>
      <c r="B217" s="21" t="s">
        <v>68</v>
      </c>
      <c r="C217" s="21" t="s">
        <v>377</v>
      </c>
      <c r="D217" s="21" t="s">
        <v>378</v>
      </c>
    </row>
    <row r="218" spans="1:4" x14ac:dyDescent="0.2">
      <c r="A218" s="21" t="s">
        <v>32</v>
      </c>
      <c r="B218" s="21" t="s">
        <v>68</v>
      </c>
      <c r="C218" s="21" t="s">
        <v>74</v>
      </c>
      <c r="D218" s="21" t="s">
        <v>73</v>
      </c>
    </row>
    <row r="219" spans="1:4" x14ac:dyDescent="0.2">
      <c r="A219" s="21" t="s">
        <v>32</v>
      </c>
      <c r="B219" s="21" t="s">
        <v>68</v>
      </c>
      <c r="C219" s="21" t="s">
        <v>79</v>
      </c>
      <c r="D219" s="21" t="s">
        <v>78</v>
      </c>
    </row>
    <row r="220" spans="1:4" x14ac:dyDescent="0.2">
      <c r="A220" s="21" t="s">
        <v>32</v>
      </c>
      <c r="B220" s="21" t="s">
        <v>68</v>
      </c>
      <c r="C220" s="21" t="s">
        <v>346</v>
      </c>
      <c r="D220" s="21" t="s">
        <v>347</v>
      </c>
    </row>
    <row r="221" spans="1:4" x14ac:dyDescent="0.2">
      <c r="A221" s="21" t="s">
        <v>32</v>
      </c>
      <c r="B221" s="21" t="s">
        <v>68</v>
      </c>
      <c r="C221" s="21" t="s">
        <v>88</v>
      </c>
      <c r="D221" s="21" t="s">
        <v>87</v>
      </c>
    </row>
    <row r="222" spans="1:4" x14ac:dyDescent="0.2">
      <c r="A222" s="21" t="s">
        <v>32</v>
      </c>
      <c r="B222" s="21" t="s">
        <v>68</v>
      </c>
      <c r="C222" s="21" t="s">
        <v>107</v>
      </c>
      <c r="D222" s="21" t="s">
        <v>106</v>
      </c>
    </row>
    <row r="223" spans="1:4" x14ac:dyDescent="0.2">
      <c r="A223" s="21" t="s">
        <v>32</v>
      </c>
      <c r="B223" s="21" t="s">
        <v>68</v>
      </c>
      <c r="C223" s="21" t="s">
        <v>151</v>
      </c>
      <c r="D223" s="21" t="s">
        <v>150</v>
      </c>
    </row>
    <row r="224" spans="1:4" x14ac:dyDescent="0.2">
      <c r="A224" s="21" t="s">
        <v>32</v>
      </c>
      <c r="B224" s="21" t="s">
        <v>68</v>
      </c>
      <c r="C224" s="21" t="s">
        <v>157</v>
      </c>
      <c r="D224" s="21" t="s">
        <v>156</v>
      </c>
    </row>
    <row r="225" spans="1:4" x14ac:dyDescent="0.2">
      <c r="A225" s="21" t="s">
        <v>32</v>
      </c>
      <c r="B225" s="21" t="s">
        <v>68</v>
      </c>
      <c r="C225" s="21" t="s">
        <v>161</v>
      </c>
      <c r="D225" s="21" t="s">
        <v>160</v>
      </c>
    </row>
    <row r="226" spans="1:4" x14ac:dyDescent="0.2">
      <c r="A226" s="21" t="s">
        <v>32</v>
      </c>
      <c r="B226" s="21" t="s">
        <v>68</v>
      </c>
      <c r="C226" s="21" t="s">
        <v>165</v>
      </c>
      <c r="D226" s="21" t="s">
        <v>164</v>
      </c>
    </row>
    <row r="227" spans="1:4" x14ac:dyDescent="0.2">
      <c r="A227" s="21" t="s">
        <v>32</v>
      </c>
      <c r="B227" s="21" t="s">
        <v>68</v>
      </c>
      <c r="C227" s="21" t="s">
        <v>171</v>
      </c>
      <c r="D227" s="21" t="s">
        <v>170</v>
      </c>
    </row>
    <row r="228" spans="1:4" x14ac:dyDescent="0.2">
      <c r="A228" s="21" t="s">
        <v>32</v>
      </c>
      <c r="B228" s="21" t="s">
        <v>68</v>
      </c>
      <c r="C228" s="21" t="s">
        <v>175</v>
      </c>
      <c r="D228" s="21" t="s">
        <v>174</v>
      </c>
    </row>
    <row r="229" spans="1:4" x14ac:dyDescent="0.2">
      <c r="A229" s="21" t="s">
        <v>32</v>
      </c>
      <c r="B229" s="21" t="s">
        <v>6</v>
      </c>
      <c r="C229" s="21" t="s">
        <v>362</v>
      </c>
      <c r="D229" s="21" t="s">
        <v>363</v>
      </c>
    </row>
    <row r="230" spans="1:4" x14ac:dyDescent="0.2">
      <c r="A230" s="21" t="s">
        <v>32</v>
      </c>
      <c r="B230" s="21" t="s">
        <v>59</v>
      </c>
      <c r="C230" s="21" t="s">
        <v>381</v>
      </c>
      <c r="D230" s="21" t="s">
        <v>382</v>
      </c>
    </row>
    <row r="231" spans="1:4" x14ac:dyDescent="0.2">
      <c r="A231" s="21" t="s">
        <v>75</v>
      </c>
      <c r="B231" s="21" t="s">
        <v>68</v>
      </c>
      <c r="C231" s="21" t="s">
        <v>74</v>
      </c>
      <c r="D231" s="21" t="s">
        <v>73</v>
      </c>
    </row>
    <row r="232" spans="1:4" x14ac:dyDescent="0.2">
      <c r="A232" s="21" t="s">
        <v>75</v>
      </c>
      <c r="B232" s="21" t="s">
        <v>68</v>
      </c>
      <c r="C232" s="21" t="s">
        <v>379</v>
      </c>
      <c r="D232" s="21" t="s">
        <v>380</v>
      </c>
    </row>
    <row r="233" spans="1:4" x14ac:dyDescent="0.2">
      <c r="A233" s="21" t="s">
        <v>75</v>
      </c>
      <c r="B233" s="21" t="s">
        <v>68</v>
      </c>
      <c r="C233" s="21" t="s">
        <v>151</v>
      </c>
      <c r="D233" s="21" t="s">
        <v>150</v>
      </c>
    </row>
    <row r="234" spans="1:4" x14ac:dyDescent="0.2">
      <c r="A234" s="21" t="s">
        <v>27</v>
      </c>
      <c r="B234" s="21" t="s">
        <v>10</v>
      </c>
      <c r="C234" s="21" t="s">
        <v>31</v>
      </c>
      <c r="D234" s="21" t="s">
        <v>30</v>
      </c>
    </row>
    <row r="235" spans="1:4" x14ac:dyDescent="0.2">
      <c r="A235" s="21" t="s">
        <v>27</v>
      </c>
      <c r="B235" s="21" t="s">
        <v>59</v>
      </c>
      <c r="C235" s="21" t="s">
        <v>330</v>
      </c>
      <c r="D235" s="21" t="s">
        <v>331</v>
      </c>
    </row>
    <row r="236" spans="1:4" x14ac:dyDescent="0.2">
      <c r="A236" s="21" t="s">
        <v>27</v>
      </c>
      <c r="B236" s="21" t="s">
        <v>59</v>
      </c>
      <c r="C236" s="21" t="s">
        <v>360</v>
      </c>
      <c r="D236" s="21" t="s">
        <v>361</v>
      </c>
    </row>
    <row r="237" spans="1:4" x14ac:dyDescent="0.2">
      <c r="A237" s="21" t="s">
        <v>27</v>
      </c>
      <c r="B237" s="21" t="s">
        <v>59</v>
      </c>
      <c r="C237" s="21" t="s">
        <v>383</v>
      </c>
      <c r="D237" s="21" t="s">
        <v>384</v>
      </c>
    </row>
    <row r="238" spans="1:4" x14ac:dyDescent="0.2">
      <c r="A238" s="21" t="s">
        <v>27</v>
      </c>
      <c r="B238" s="21" t="s">
        <v>68</v>
      </c>
      <c r="C238" s="21" t="s">
        <v>377</v>
      </c>
      <c r="D238" s="21" t="s">
        <v>378</v>
      </c>
    </row>
    <row r="239" spans="1:4" x14ac:dyDescent="0.2">
      <c r="A239" s="21" t="s">
        <v>27</v>
      </c>
      <c r="B239" s="21" t="s">
        <v>68</v>
      </c>
      <c r="C239" s="21" t="s">
        <v>88</v>
      </c>
      <c r="D239" s="21" t="s">
        <v>87</v>
      </c>
    </row>
    <row r="240" spans="1:4" x14ac:dyDescent="0.2">
      <c r="A240" s="21" t="s">
        <v>27</v>
      </c>
      <c r="B240" s="21" t="s">
        <v>68</v>
      </c>
      <c r="C240" s="21" t="s">
        <v>96</v>
      </c>
      <c r="D240" s="21" t="s">
        <v>95</v>
      </c>
    </row>
    <row r="241" spans="1:4" x14ac:dyDescent="0.2">
      <c r="A241" s="21" t="s">
        <v>27</v>
      </c>
      <c r="B241" s="21" t="s">
        <v>68</v>
      </c>
      <c r="C241" s="21" t="s">
        <v>107</v>
      </c>
      <c r="D241" s="21" t="s">
        <v>106</v>
      </c>
    </row>
    <row r="242" spans="1:4" x14ac:dyDescent="0.2">
      <c r="A242" s="21" t="s">
        <v>27</v>
      </c>
      <c r="B242" s="21" t="s">
        <v>119</v>
      </c>
      <c r="C242" s="21" t="s">
        <v>149</v>
      </c>
      <c r="D242" s="21" t="s">
        <v>148</v>
      </c>
    </row>
    <row r="243" spans="1:4" x14ac:dyDescent="0.2">
      <c r="A243" s="21" t="s">
        <v>27</v>
      </c>
      <c r="B243" s="21" t="s">
        <v>68</v>
      </c>
      <c r="C243" s="21" t="s">
        <v>151</v>
      </c>
      <c r="D243" s="21" t="s">
        <v>150</v>
      </c>
    </row>
    <row r="244" spans="1:4" x14ac:dyDescent="0.2">
      <c r="A244" s="21" t="s">
        <v>27</v>
      </c>
      <c r="B244" s="21" t="s">
        <v>68</v>
      </c>
      <c r="C244" s="21" t="s">
        <v>157</v>
      </c>
      <c r="D244" s="21" t="s">
        <v>156</v>
      </c>
    </row>
    <row r="245" spans="1:4" x14ac:dyDescent="0.2">
      <c r="A245" s="21" t="s">
        <v>27</v>
      </c>
      <c r="B245" s="21" t="s">
        <v>68</v>
      </c>
      <c r="C245" s="21" t="s">
        <v>161</v>
      </c>
      <c r="D245" s="21" t="s">
        <v>160</v>
      </c>
    </row>
    <row r="246" spans="1:4" x14ac:dyDescent="0.2">
      <c r="A246" s="21" t="s">
        <v>27</v>
      </c>
      <c r="B246" s="21" t="s">
        <v>59</v>
      </c>
      <c r="C246" s="21" t="s">
        <v>381</v>
      </c>
      <c r="D246" s="21" t="s">
        <v>382</v>
      </c>
    </row>
    <row r="247" spans="1:4" x14ac:dyDescent="0.2">
      <c r="A247" s="21" t="s">
        <v>385</v>
      </c>
      <c r="B247" s="21" t="s">
        <v>10</v>
      </c>
      <c r="C247" s="21" t="s">
        <v>322</v>
      </c>
      <c r="D247" s="21" t="s">
        <v>323</v>
      </c>
    </row>
    <row r="248" spans="1:4" x14ac:dyDescent="0.2">
      <c r="A248" s="21" t="s">
        <v>386</v>
      </c>
      <c r="B248" s="21" t="s">
        <v>130</v>
      </c>
      <c r="C248" s="21" t="s">
        <v>129</v>
      </c>
      <c r="D248" s="21" t="s">
        <v>128</v>
      </c>
    </row>
    <row r="249" spans="1:4" x14ac:dyDescent="0.2">
      <c r="A249" s="21" t="s">
        <v>178</v>
      </c>
      <c r="B249" s="21" t="s">
        <v>68</v>
      </c>
      <c r="C249" s="21" t="s">
        <v>109</v>
      </c>
      <c r="D249" s="21" t="s">
        <v>108</v>
      </c>
    </row>
    <row r="250" spans="1:4" x14ac:dyDescent="0.2">
      <c r="A250" s="21" t="s">
        <v>110</v>
      </c>
      <c r="B250" s="21" t="s">
        <v>68</v>
      </c>
      <c r="C250" s="21" t="s">
        <v>144</v>
      </c>
      <c r="D250" s="21" t="s">
        <v>143</v>
      </c>
    </row>
    <row r="251" spans="1:4" x14ac:dyDescent="0.2">
      <c r="A251" s="21" t="s">
        <v>145</v>
      </c>
      <c r="B251" s="21" t="s">
        <v>68</v>
      </c>
      <c r="C251" s="21" t="s">
        <v>144</v>
      </c>
      <c r="D251" s="21" t="s">
        <v>143</v>
      </c>
    </row>
    <row r="252" spans="1:4" x14ac:dyDescent="0.2">
      <c r="A252" s="21" t="s">
        <v>387</v>
      </c>
      <c r="B252" s="21" t="s">
        <v>119</v>
      </c>
      <c r="C252" s="21" t="s">
        <v>149</v>
      </c>
      <c r="D252" s="21" t="s">
        <v>148</v>
      </c>
    </row>
    <row r="253" spans="1:4" x14ac:dyDescent="0.2">
      <c r="A253" s="21" t="s">
        <v>15</v>
      </c>
      <c r="B253" s="21" t="s">
        <v>10</v>
      </c>
      <c r="C253" s="21" t="s">
        <v>17</v>
      </c>
      <c r="D253" s="21" t="s">
        <v>16</v>
      </c>
    </row>
    <row r="254" spans="1:4" x14ac:dyDescent="0.2">
      <c r="A254" s="21" t="s">
        <v>15</v>
      </c>
      <c r="B254" s="21" t="s">
        <v>10</v>
      </c>
      <c r="C254" s="21" t="s">
        <v>29</v>
      </c>
      <c r="D254" s="21" t="s">
        <v>28</v>
      </c>
    </row>
    <row r="255" spans="1:4" x14ac:dyDescent="0.2">
      <c r="A255" s="21" t="s">
        <v>140</v>
      </c>
      <c r="B255" s="21" t="s">
        <v>10</v>
      </c>
      <c r="C255" s="21" t="s">
        <v>42</v>
      </c>
      <c r="D255" s="21" t="s">
        <v>41</v>
      </c>
    </row>
    <row r="256" spans="1:4" x14ac:dyDescent="0.2">
      <c r="A256" s="21" t="s">
        <v>140</v>
      </c>
      <c r="B256" s="21" t="s">
        <v>68</v>
      </c>
      <c r="C256" s="21" t="s">
        <v>139</v>
      </c>
      <c r="D256" s="21" t="s">
        <v>138</v>
      </c>
    </row>
    <row r="257" spans="1:4" x14ac:dyDescent="0.2">
      <c r="A257" s="21" t="s">
        <v>140</v>
      </c>
      <c r="B257" s="21" t="s">
        <v>59</v>
      </c>
      <c r="C257" s="21" t="s">
        <v>155</v>
      </c>
      <c r="D257" s="21" t="s">
        <v>154</v>
      </c>
    </row>
    <row r="258" spans="1:4" x14ac:dyDescent="0.2">
      <c r="A258" s="21" t="s">
        <v>388</v>
      </c>
      <c r="B258" s="21" t="s">
        <v>68</v>
      </c>
      <c r="C258" s="21" t="s">
        <v>74</v>
      </c>
      <c r="D258" s="21" t="s">
        <v>73</v>
      </c>
    </row>
    <row r="259" spans="1:4" x14ac:dyDescent="0.2">
      <c r="A259" s="21" t="s">
        <v>259</v>
      </c>
      <c r="B259" s="21" t="s">
        <v>130</v>
      </c>
      <c r="C259" s="21" t="s">
        <v>257</v>
      </c>
      <c r="D259" s="21" t="s">
        <v>256</v>
      </c>
    </row>
  </sheetData>
  <autoFilter ref="A2:D259" xr:uid="{00000000-0009-0000-0000-000001000000}"/>
  <mergeCells count="1">
    <mergeCell ref="A1:D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26"/>
  <sheetViews>
    <sheetView workbookViewId="0">
      <selection activeCell="A21" sqref="A21:D21"/>
    </sheetView>
  </sheetViews>
  <sheetFormatPr baseColWidth="10" defaultRowHeight="12.75" x14ac:dyDescent="0.2"/>
  <cols>
    <col min="1" max="1" width="53.85546875" bestFit="1" customWidth="1"/>
    <col min="2" max="2" width="16.7109375" customWidth="1"/>
    <col min="3" max="3" width="14.7109375" customWidth="1"/>
    <col min="4" max="4" width="16.140625" customWidth="1"/>
  </cols>
  <sheetData>
    <row r="1" spans="1:4" ht="13.5" thickBot="1" x14ac:dyDescent="0.25"/>
    <row r="2" spans="1:4" ht="19.5" thickBot="1" x14ac:dyDescent="0.3">
      <c r="A2" s="126" t="s">
        <v>526</v>
      </c>
      <c r="B2" s="127"/>
      <c r="C2" s="127"/>
      <c r="D2" s="128"/>
    </row>
    <row r="3" spans="1:4" ht="13.5" thickBot="1" x14ac:dyDescent="0.25"/>
    <row r="4" spans="1:4" ht="45.75" thickBot="1" x14ac:dyDescent="0.25">
      <c r="A4" s="22" t="s">
        <v>389</v>
      </c>
      <c r="B4" s="22" t="s">
        <v>390</v>
      </c>
      <c r="C4" s="22" t="s">
        <v>391</v>
      </c>
      <c r="D4" s="65" t="s">
        <v>392</v>
      </c>
    </row>
    <row r="5" spans="1:4" ht="15" x14ac:dyDescent="0.25">
      <c r="A5" s="23" t="s">
        <v>393</v>
      </c>
      <c r="B5" s="24">
        <v>7</v>
      </c>
      <c r="C5" s="24">
        <v>7</v>
      </c>
      <c r="D5" s="64">
        <f>+B5/C5</f>
        <v>1</v>
      </c>
    </row>
    <row r="6" spans="1:4" ht="15" x14ac:dyDescent="0.25">
      <c r="A6" s="25" t="s">
        <v>394</v>
      </c>
      <c r="B6" s="26">
        <v>20</v>
      </c>
      <c r="C6" s="26">
        <v>25</v>
      </c>
      <c r="D6" s="62">
        <f t="shared" ref="D6:D13" si="0">+B6/C6</f>
        <v>0.8</v>
      </c>
    </row>
    <row r="7" spans="1:4" ht="15" x14ac:dyDescent="0.25">
      <c r="A7" s="25" t="s">
        <v>395</v>
      </c>
      <c r="B7" s="26">
        <v>6</v>
      </c>
      <c r="C7" s="26">
        <v>6</v>
      </c>
      <c r="D7" s="62">
        <f t="shared" si="0"/>
        <v>1</v>
      </c>
    </row>
    <row r="8" spans="1:4" ht="15" x14ac:dyDescent="0.25">
      <c r="A8" s="25" t="s">
        <v>423</v>
      </c>
      <c r="B8" s="26">
        <v>7</v>
      </c>
      <c r="C8" s="26">
        <v>10</v>
      </c>
      <c r="D8" s="62">
        <f t="shared" si="0"/>
        <v>0.7</v>
      </c>
    </row>
    <row r="9" spans="1:4" ht="15" x14ac:dyDescent="0.25">
      <c r="A9" s="25" t="s">
        <v>396</v>
      </c>
      <c r="B9" s="26">
        <v>3</v>
      </c>
      <c r="C9" s="26">
        <v>4</v>
      </c>
      <c r="D9" s="62">
        <f t="shared" si="0"/>
        <v>0.75</v>
      </c>
    </row>
    <row r="10" spans="1:4" ht="15" x14ac:dyDescent="0.25">
      <c r="A10" s="25" t="s">
        <v>397</v>
      </c>
      <c r="B10" s="26">
        <v>1</v>
      </c>
      <c r="C10" s="26">
        <v>1</v>
      </c>
      <c r="D10" s="62">
        <f t="shared" si="0"/>
        <v>1</v>
      </c>
    </row>
    <row r="11" spans="1:4" ht="15" x14ac:dyDescent="0.25">
      <c r="A11" s="25" t="s">
        <v>398</v>
      </c>
      <c r="B11" s="26">
        <v>40</v>
      </c>
      <c r="C11" s="26">
        <v>51</v>
      </c>
      <c r="D11" s="62">
        <f t="shared" si="0"/>
        <v>0.78431372549019607</v>
      </c>
    </row>
    <row r="12" spans="1:4" ht="15" x14ac:dyDescent="0.25">
      <c r="A12" s="25" t="s">
        <v>399</v>
      </c>
      <c r="B12" s="26">
        <v>26</v>
      </c>
      <c r="C12" s="26">
        <v>31</v>
      </c>
      <c r="D12" s="62">
        <f t="shared" si="0"/>
        <v>0.83870967741935487</v>
      </c>
    </row>
    <row r="13" spans="1:4" ht="25.5" customHeight="1" thickBot="1" x14ac:dyDescent="0.25">
      <c r="A13" s="27" t="s">
        <v>400</v>
      </c>
      <c r="B13" s="61">
        <v>12</v>
      </c>
      <c r="C13" s="61">
        <v>16</v>
      </c>
      <c r="D13" s="66">
        <f t="shared" si="0"/>
        <v>0.75</v>
      </c>
    </row>
    <row r="14" spans="1:4" ht="15.75" thickBot="1" x14ac:dyDescent="0.3">
      <c r="A14" s="28" t="s">
        <v>434</v>
      </c>
      <c r="B14" s="29">
        <f>SUM(B5:B13)</f>
        <v>122</v>
      </c>
      <c r="C14" s="29">
        <f>SUM(C5:C13)</f>
        <v>151</v>
      </c>
      <c r="D14" s="63">
        <f>+B14/C14</f>
        <v>0.80794701986754969</v>
      </c>
    </row>
    <row r="16" spans="1:4" ht="13.5" thickBot="1" x14ac:dyDescent="0.25"/>
    <row r="17" spans="1:9" ht="60" customHeight="1" thickBot="1" x14ac:dyDescent="0.25">
      <c r="A17" s="129" t="s">
        <v>525</v>
      </c>
      <c r="B17" s="130"/>
      <c r="C17" s="130"/>
      <c r="D17" s="131"/>
    </row>
    <row r="19" spans="1:9" ht="15" customHeight="1" x14ac:dyDescent="0.2">
      <c r="A19" s="132" t="s">
        <v>524</v>
      </c>
      <c r="B19" s="133"/>
      <c r="C19" s="133"/>
      <c r="D19" s="133"/>
    </row>
    <row r="20" spans="1:9" ht="38.25" customHeight="1" x14ac:dyDescent="0.2">
      <c r="A20" s="125" t="s">
        <v>558</v>
      </c>
      <c r="B20" s="134"/>
      <c r="C20" s="134"/>
      <c r="D20" s="134"/>
    </row>
    <row r="21" spans="1:9" ht="32.25" customHeight="1" x14ac:dyDescent="0.2">
      <c r="A21" s="125" t="s">
        <v>557</v>
      </c>
      <c r="B21" s="134"/>
      <c r="C21" s="134"/>
      <c r="D21" s="134"/>
    </row>
    <row r="22" spans="1:9" ht="55.5" customHeight="1" x14ac:dyDescent="0.2">
      <c r="A22" s="125" t="s">
        <v>527</v>
      </c>
      <c r="B22" s="125"/>
      <c r="C22" s="125"/>
      <c r="D22" s="125"/>
      <c r="E22" s="30"/>
      <c r="F22" s="30"/>
      <c r="G22" s="30"/>
      <c r="H22" s="30"/>
      <c r="I22" s="30"/>
    </row>
    <row r="23" spans="1:9" ht="36.75" customHeight="1" x14ac:dyDescent="0.2">
      <c r="A23" s="122" t="s">
        <v>528</v>
      </c>
      <c r="B23" s="123"/>
      <c r="C23" s="123"/>
      <c r="D23" s="123"/>
    </row>
    <row r="24" spans="1:9" ht="29.25" customHeight="1" x14ac:dyDescent="0.2">
      <c r="A24" s="124" t="s">
        <v>556</v>
      </c>
      <c r="B24" s="123"/>
      <c r="C24" s="123"/>
      <c r="D24" s="123"/>
    </row>
    <row r="25" spans="1:9" ht="15" x14ac:dyDescent="0.25">
      <c r="A25" s="31"/>
      <c r="B25" s="121"/>
      <c r="C25" s="121"/>
      <c r="D25" s="33"/>
    </row>
    <row r="26" spans="1:9" ht="15" x14ac:dyDescent="0.25">
      <c r="A26" s="34" t="s">
        <v>529</v>
      </c>
      <c r="B26" s="31"/>
      <c r="C26" s="32"/>
      <c r="D26" s="33"/>
    </row>
  </sheetData>
  <mergeCells count="9">
    <mergeCell ref="B25:C25"/>
    <mergeCell ref="A23:D23"/>
    <mergeCell ref="A24:D24"/>
    <mergeCell ref="A22:D22"/>
    <mergeCell ref="A2:D2"/>
    <mergeCell ref="A17:D17"/>
    <mergeCell ref="A19:D19"/>
    <mergeCell ref="A20:D20"/>
    <mergeCell ref="A21:D21"/>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3:F46"/>
  <sheetViews>
    <sheetView zoomScaleNormal="100" workbookViewId="0"/>
  </sheetViews>
  <sheetFormatPr baseColWidth="10" defaultRowHeight="12.75" x14ac:dyDescent="0.2"/>
  <cols>
    <col min="1" max="1" width="29" customWidth="1"/>
    <col min="2" max="2" width="14.28515625" customWidth="1"/>
    <col min="3" max="3" width="15.7109375" customWidth="1"/>
    <col min="4" max="4" width="16" customWidth="1"/>
    <col min="5" max="5" width="11.7109375" customWidth="1"/>
  </cols>
  <sheetData>
    <row r="3" spans="6:6" ht="21" customHeight="1" x14ac:dyDescent="0.2"/>
    <row r="10" spans="6:6" x14ac:dyDescent="0.2">
      <c r="F10" s="40"/>
    </row>
    <row r="14" spans="6:6" x14ac:dyDescent="0.2">
      <c r="F14" s="43"/>
    </row>
    <row r="15" spans="6:6" x14ac:dyDescent="0.2">
      <c r="F15" s="43"/>
    </row>
    <row r="20" spans="1:6" ht="16.5" customHeight="1" x14ac:dyDescent="0.2"/>
    <row r="27" spans="1:6" ht="13.5" thickBot="1" x14ac:dyDescent="0.25"/>
    <row r="28" spans="1:6" x14ac:dyDescent="0.2">
      <c r="A28" s="135" t="s">
        <v>522</v>
      </c>
      <c r="B28" s="136"/>
      <c r="C28" s="136"/>
      <c r="D28" s="136"/>
      <c r="E28" s="137"/>
    </row>
    <row r="29" spans="1:6" ht="13.5" thickBot="1" x14ac:dyDescent="0.25">
      <c r="A29" s="138"/>
      <c r="B29" s="139"/>
      <c r="C29" s="140"/>
      <c r="D29" s="139"/>
      <c r="E29" s="141"/>
    </row>
    <row r="30" spans="1:6" ht="26.25" thickBot="1" x14ac:dyDescent="0.25">
      <c r="A30" s="35" t="s">
        <v>401</v>
      </c>
      <c r="B30" s="36" t="s">
        <v>521</v>
      </c>
      <c r="C30" s="35" t="s">
        <v>523</v>
      </c>
      <c r="D30" s="35" t="s">
        <v>402</v>
      </c>
      <c r="E30" s="37" t="s">
        <v>403</v>
      </c>
    </row>
    <row r="31" spans="1:6" x14ac:dyDescent="0.2">
      <c r="A31" s="38" t="s">
        <v>404</v>
      </c>
      <c r="B31" s="67">
        <v>1909924.007627931</v>
      </c>
      <c r="C31" s="67">
        <v>1593548.22265524</v>
      </c>
      <c r="D31" s="72">
        <f>+C31/C$44</f>
        <v>7.7437236553721991E-2</v>
      </c>
      <c r="E31" s="73">
        <f>+C31/B31-1</f>
        <v>-0.16564836281922035</v>
      </c>
      <c r="F31" s="1"/>
    </row>
    <row r="32" spans="1:6" x14ac:dyDescent="0.2">
      <c r="A32" s="39" t="s">
        <v>405</v>
      </c>
      <c r="B32" s="68">
        <v>101748.16489460245</v>
      </c>
      <c r="C32" s="68">
        <v>104376.9265655956</v>
      </c>
      <c r="D32" s="74">
        <f>+C32/C$44</f>
        <v>5.0721155709632761E-3</v>
      </c>
      <c r="E32" s="75">
        <f>+C32/B32-1</f>
        <v>2.5835961500791704E-2</v>
      </c>
      <c r="F32" s="1"/>
    </row>
    <row r="33" spans="1:6" x14ac:dyDescent="0.2">
      <c r="A33" s="39" t="s">
        <v>406</v>
      </c>
      <c r="B33" s="68">
        <v>1683320.0397405536</v>
      </c>
      <c r="C33" s="68">
        <v>2064686.1352446261</v>
      </c>
      <c r="D33" s="74">
        <f>+C33/C$44</f>
        <v>0.10033181700502486</v>
      </c>
      <c r="E33" s="75">
        <f t="shared" ref="E33:E46" si="0">+C33/B33-1</f>
        <v>0.22655590529466485</v>
      </c>
      <c r="F33" s="1"/>
    </row>
    <row r="34" spans="1:6" x14ac:dyDescent="0.2">
      <c r="A34" s="39" t="s">
        <v>407</v>
      </c>
      <c r="B34" s="68">
        <v>2363950.6467551086</v>
      </c>
      <c r="C34" s="68">
        <v>3082396.5256065782</v>
      </c>
      <c r="D34" s="74">
        <f t="shared" ref="D34:D41" si="1">+C34/C$44</f>
        <v>0.14978666193612131</v>
      </c>
      <c r="E34" s="75">
        <f>+C34/B34-1</f>
        <v>0.30391746115243512</v>
      </c>
      <c r="F34" s="1"/>
    </row>
    <row r="35" spans="1:6" x14ac:dyDescent="0.2">
      <c r="A35" s="39" t="s">
        <v>424</v>
      </c>
      <c r="B35" s="68">
        <v>678012.77134330524</v>
      </c>
      <c r="C35" s="68">
        <v>428207.11314699129</v>
      </c>
      <c r="D35" s="74">
        <f t="shared" si="1"/>
        <v>2.0808391640322433E-2</v>
      </c>
      <c r="E35" s="75">
        <f>+C35/B35-1</f>
        <v>-0.36843798340463307</v>
      </c>
      <c r="F35" s="1"/>
    </row>
    <row r="36" spans="1:6" x14ac:dyDescent="0.2">
      <c r="A36" s="39" t="s">
        <v>408</v>
      </c>
      <c r="B36" s="68">
        <v>5226202.4577765428</v>
      </c>
      <c r="C36" s="68">
        <v>5160112.807225557</v>
      </c>
      <c r="D36" s="76">
        <f t="shared" si="1"/>
        <v>0.25075166877046873</v>
      </c>
      <c r="E36" s="77">
        <f t="shared" si="0"/>
        <v>-1.2645826694418383E-2</v>
      </c>
      <c r="F36" s="1"/>
    </row>
    <row r="37" spans="1:6" x14ac:dyDescent="0.2">
      <c r="A37" s="39" t="s">
        <v>409</v>
      </c>
      <c r="B37" s="68">
        <v>990150.87252615811</v>
      </c>
      <c r="C37" s="68">
        <v>657822.3620094643</v>
      </c>
      <c r="D37" s="76">
        <f t="shared" si="1"/>
        <v>3.1966366083592164E-2</v>
      </c>
      <c r="E37" s="77">
        <f t="shared" si="0"/>
        <v>-0.33563421468167642</v>
      </c>
      <c r="F37" s="1"/>
    </row>
    <row r="38" spans="1:6" ht="13.5" thickBot="1" x14ac:dyDescent="0.25">
      <c r="A38" s="41" t="s">
        <v>410</v>
      </c>
      <c r="B38" s="69">
        <v>2355247.770866056</v>
      </c>
      <c r="C38" s="69">
        <v>2811122.2570367097</v>
      </c>
      <c r="D38" s="78">
        <f t="shared" si="1"/>
        <v>0.13660429982901137</v>
      </c>
      <c r="E38" s="79">
        <f t="shared" si="0"/>
        <v>0.19355691227467875</v>
      </c>
      <c r="F38" s="1"/>
    </row>
    <row r="39" spans="1:6" ht="13.5" thickBot="1" x14ac:dyDescent="0.25">
      <c r="A39" s="85" t="s">
        <v>288</v>
      </c>
      <c r="B39" s="86">
        <v>15308556.731530258</v>
      </c>
      <c r="C39" s="86">
        <v>15902272.349490767</v>
      </c>
      <c r="D39" s="87">
        <f t="shared" si="1"/>
        <v>0.77275855738922639</v>
      </c>
      <c r="E39" s="88">
        <f t="shared" si="0"/>
        <v>3.8783252292991399E-2</v>
      </c>
      <c r="F39" s="1"/>
    </row>
    <row r="40" spans="1:6" x14ac:dyDescent="0.2">
      <c r="A40" s="42" t="s">
        <v>411</v>
      </c>
      <c r="B40" s="70">
        <v>2656462.8972081933</v>
      </c>
      <c r="C40" s="70">
        <v>1974900.9199882229</v>
      </c>
      <c r="D40" s="80">
        <f t="shared" si="1"/>
        <v>9.5968774296940368E-2</v>
      </c>
      <c r="E40" s="81">
        <f t="shared" si="0"/>
        <v>-0.25656747471845254</v>
      </c>
      <c r="F40" s="1"/>
    </row>
    <row r="41" spans="1:6" x14ac:dyDescent="0.2">
      <c r="A41" s="39" t="s">
        <v>412</v>
      </c>
      <c r="B41" s="68">
        <v>1979847.8773993347</v>
      </c>
      <c r="C41" s="68">
        <v>1956776.3948738526</v>
      </c>
      <c r="D41" s="76">
        <f t="shared" si="1"/>
        <v>9.5088027094720931E-2</v>
      </c>
      <c r="E41" s="77">
        <f t="shared" si="0"/>
        <v>-1.1653159209276232E-2</v>
      </c>
      <c r="F41" s="1"/>
    </row>
    <row r="42" spans="1:6" ht="13.5" thickBot="1" x14ac:dyDescent="0.25">
      <c r="A42" s="41" t="s">
        <v>413</v>
      </c>
      <c r="B42" s="69">
        <v>1096386.553600915</v>
      </c>
      <c r="C42" s="69">
        <v>744628.46646304126</v>
      </c>
      <c r="D42" s="78">
        <f>+C42/C$44</f>
        <v>3.618464121911219E-2</v>
      </c>
      <c r="E42" s="79">
        <f>+C42/B42-1</f>
        <v>-0.32083400328340195</v>
      </c>
      <c r="F42" s="1"/>
    </row>
    <row r="43" spans="1:6" ht="13.5" thickBot="1" x14ac:dyDescent="0.25">
      <c r="A43" s="85" t="s">
        <v>287</v>
      </c>
      <c r="B43" s="86">
        <v>5732697.3282084428</v>
      </c>
      <c r="C43" s="86">
        <v>4676305.7813251168</v>
      </c>
      <c r="D43" s="87">
        <f>+C43/C$44</f>
        <v>0.2272414426107735</v>
      </c>
      <c r="E43" s="88">
        <f t="shared" si="0"/>
        <v>-0.18427478138174525</v>
      </c>
      <c r="F43" s="1"/>
    </row>
    <row r="44" spans="1:6" ht="13.5" thickBot="1" x14ac:dyDescent="0.25">
      <c r="A44" s="89" t="s">
        <v>414</v>
      </c>
      <c r="B44" s="90">
        <v>21041254.059738703</v>
      </c>
      <c r="C44" s="90">
        <v>20578578.130815886</v>
      </c>
      <c r="D44" s="91">
        <f>+C44/C$44</f>
        <v>1</v>
      </c>
      <c r="E44" s="92">
        <f>+C44/B44-1</f>
        <v>-2.1988990181346812E-2</v>
      </c>
      <c r="F44" s="1"/>
    </row>
    <row r="45" spans="1:6" x14ac:dyDescent="0.2">
      <c r="A45" s="38" t="s">
        <v>415</v>
      </c>
      <c r="B45" s="67">
        <v>248298</v>
      </c>
      <c r="C45" s="67">
        <v>296623</v>
      </c>
      <c r="D45" s="82"/>
      <c r="E45" s="81">
        <f>+C45/B45-1</f>
        <v>0.19462500704798269</v>
      </c>
      <c r="F45" s="1"/>
    </row>
    <row r="46" spans="1:6" ht="13.5" thickBot="1" x14ac:dyDescent="0.25">
      <c r="A46" s="44" t="s">
        <v>416</v>
      </c>
      <c r="B46" s="71">
        <v>167</v>
      </c>
      <c r="C46" s="71">
        <v>167</v>
      </c>
      <c r="D46" s="83"/>
      <c r="E46" s="84">
        <f t="shared" si="0"/>
        <v>0</v>
      </c>
      <c r="F46" s="1"/>
    </row>
  </sheetData>
  <mergeCells count="1">
    <mergeCell ref="A28:E29"/>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73"/>
  <sheetViews>
    <sheetView workbookViewId="0">
      <selection sqref="A1:O1"/>
    </sheetView>
  </sheetViews>
  <sheetFormatPr baseColWidth="10" defaultRowHeight="12.75" x14ac:dyDescent="0.2"/>
  <cols>
    <col min="1" max="1" width="24.7109375" style="3" bestFit="1" customWidth="1"/>
    <col min="2" max="14" width="11.28515625" style="2" bestFit="1" customWidth="1"/>
    <col min="15" max="15" width="10.140625" style="2" bestFit="1" customWidth="1"/>
    <col min="16" max="16" width="10.140625" customWidth="1"/>
    <col min="17" max="17" width="19.7109375" bestFit="1" customWidth="1"/>
    <col min="18" max="18" width="54.85546875" bestFit="1" customWidth="1"/>
    <col min="20" max="20" width="51.5703125" bestFit="1" customWidth="1"/>
    <col min="21" max="21" width="33.5703125" bestFit="1" customWidth="1"/>
    <col min="22" max="22" width="39.85546875" bestFit="1" customWidth="1"/>
    <col min="24" max="24" width="51.5703125" bestFit="1" customWidth="1"/>
    <col min="25" max="25" width="109.7109375" bestFit="1" customWidth="1"/>
    <col min="26" max="26" width="27.7109375" bestFit="1" customWidth="1"/>
    <col min="28" max="28" width="51.5703125" bestFit="1" customWidth="1"/>
    <col min="29" max="29" width="109.7109375" bestFit="1" customWidth="1"/>
    <col min="31" max="31" width="42" bestFit="1" customWidth="1"/>
    <col min="32" max="32" width="109.7109375" bestFit="1" customWidth="1"/>
    <col min="34" max="34" width="84.42578125" bestFit="1" customWidth="1"/>
    <col min="36" max="36" width="51.5703125" bestFit="1" customWidth="1"/>
    <col min="37" max="37" width="84.42578125" bestFit="1" customWidth="1"/>
    <col min="39" max="39" width="24.7109375" bestFit="1" customWidth="1"/>
    <col min="40" max="40" width="20.42578125" bestFit="1" customWidth="1"/>
    <col min="41" max="41" width="65.5703125" bestFit="1" customWidth="1"/>
    <col min="42" max="42" width="10.7109375" bestFit="1" customWidth="1"/>
    <col min="43" max="43" width="65.5703125" bestFit="1" customWidth="1"/>
    <col min="44" max="44" width="39.28515625" bestFit="1" customWidth="1"/>
    <col min="45" max="45" width="44.28515625" bestFit="1" customWidth="1"/>
    <col min="46" max="46" width="10.7109375" bestFit="1" customWidth="1"/>
    <col min="47" max="47" width="44.28515625" bestFit="1" customWidth="1"/>
    <col min="48" max="48" width="10.7109375" bestFit="1" customWidth="1"/>
    <col min="49" max="49" width="33.5703125" bestFit="1" customWidth="1"/>
    <col min="50" max="50" width="44.28515625" bestFit="1" customWidth="1"/>
    <col min="51" max="51" width="44.85546875" bestFit="1" customWidth="1"/>
    <col min="52" max="52" width="10.7109375" bestFit="1" customWidth="1"/>
    <col min="53" max="53" width="51.5703125" bestFit="1" customWidth="1"/>
    <col min="54" max="54" width="51" bestFit="1" customWidth="1"/>
    <col min="55" max="55" width="27.7109375" bestFit="1" customWidth="1"/>
    <col min="56" max="56" width="10.7109375" bestFit="1" customWidth="1"/>
    <col min="57" max="57" width="20.42578125" bestFit="1" customWidth="1"/>
    <col min="58" max="58" width="65.5703125" bestFit="1" customWidth="1"/>
    <col min="59" max="59" width="39.28515625" bestFit="1" customWidth="1"/>
    <col min="60" max="60" width="10.5703125" bestFit="1" customWidth="1"/>
    <col min="61" max="61" width="13.140625" bestFit="1" customWidth="1"/>
  </cols>
  <sheetData>
    <row r="1" spans="1:15" ht="15" x14ac:dyDescent="0.2">
      <c r="A1" s="143" t="s">
        <v>417</v>
      </c>
      <c r="B1" s="143"/>
      <c r="C1" s="143"/>
      <c r="D1" s="143"/>
      <c r="E1" s="143"/>
      <c r="F1" s="143"/>
      <c r="G1" s="143"/>
      <c r="H1" s="143"/>
      <c r="I1" s="143"/>
      <c r="J1" s="143"/>
      <c r="K1" s="143"/>
      <c r="L1" s="143"/>
      <c r="M1" s="143"/>
      <c r="N1" s="143"/>
      <c r="O1" s="143"/>
    </row>
    <row r="2" spans="1:15" ht="15" x14ac:dyDescent="0.2">
      <c r="A2" s="144" t="s">
        <v>436</v>
      </c>
      <c r="B2" s="144"/>
      <c r="C2" s="144"/>
      <c r="D2" s="144"/>
      <c r="E2" s="144"/>
      <c r="F2" s="144"/>
      <c r="G2" s="144"/>
      <c r="H2" s="144"/>
      <c r="I2" s="144"/>
      <c r="J2" s="144"/>
      <c r="K2" s="144"/>
      <c r="L2" s="144"/>
      <c r="M2" s="144"/>
      <c r="N2" s="144"/>
      <c r="O2" s="144"/>
    </row>
    <row r="3" spans="1:15" ht="25.5" x14ac:dyDescent="0.2">
      <c r="A3" s="102" t="s">
        <v>302</v>
      </c>
      <c r="B3" s="103" t="s">
        <v>209</v>
      </c>
      <c r="C3" s="103" t="s">
        <v>437</v>
      </c>
      <c r="D3" s="103" t="s">
        <v>438</v>
      </c>
      <c r="E3" s="103" t="s">
        <v>209</v>
      </c>
      <c r="F3" s="103" t="s">
        <v>209</v>
      </c>
      <c r="G3" s="103" t="s">
        <v>209</v>
      </c>
      <c r="H3" s="103" t="s">
        <v>256</v>
      </c>
      <c r="I3" s="103" t="s">
        <v>230</v>
      </c>
      <c r="J3" s="103" t="s">
        <v>439</v>
      </c>
      <c r="K3" s="103" t="s">
        <v>267</v>
      </c>
      <c r="L3" s="103" t="s">
        <v>209</v>
      </c>
      <c r="M3" s="103" t="s">
        <v>256</v>
      </c>
      <c r="N3" s="103" t="s">
        <v>256</v>
      </c>
      <c r="O3" s="103" t="s">
        <v>267</v>
      </c>
    </row>
    <row r="4" spans="1:15" x14ac:dyDescent="0.2">
      <c r="A4" s="93" t="s">
        <v>425</v>
      </c>
      <c r="B4" s="54" t="s">
        <v>212</v>
      </c>
      <c r="C4" s="54" t="s">
        <v>188</v>
      </c>
      <c r="D4" s="49" t="s">
        <v>193</v>
      </c>
      <c r="E4" s="54" t="s">
        <v>213</v>
      </c>
      <c r="F4" s="54" t="s">
        <v>208</v>
      </c>
      <c r="G4" s="54" t="s">
        <v>421</v>
      </c>
      <c r="H4" s="54" t="s">
        <v>232</v>
      </c>
      <c r="I4" s="54" t="s">
        <v>261</v>
      </c>
      <c r="J4" s="54" t="s">
        <v>211</v>
      </c>
      <c r="K4" s="54" t="s">
        <v>197</v>
      </c>
      <c r="L4" s="54" t="s">
        <v>214</v>
      </c>
      <c r="M4" s="54" t="s">
        <v>260</v>
      </c>
      <c r="N4" s="54" t="s">
        <v>258</v>
      </c>
      <c r="O4" s="54" t="s">
        <v>219</v>
      </c>
    </row>
    <row r="5" spans="1:15" x14ac:dyDescent="0.2">
      <c r="A5" s="5" t="s">
        <v>440</v>
      </c>
      <c r="B5" s="6">
        <v>1560174</v>
      </c>
      <c r="C5" s="6">
        <v>1514569.5</v>
      </c>
      <c r="D5" s="6">
        <v>1038703.3333333334</v>
      </c>
      <c r="E5" s="6">
        <v>1662224</v>
      </c>
      <c r="F5" s="6">
        <v>3066266</v>
      </c>
      <c r="G5" s="6">
        <v>3676844</v>
      </c>
      <c r="H5" s="6">
        <v>917117</v>
      </c>
      <c r="I5" s="6">
        <v>1148524</v>
      </c>
      <c r="J5" s="6">
        <v>1878239.6666666667</v>
      </c>
      <c r="K5" s="6">
        <v>1468404</v>
      </c>
      <c r="L5" s="6">
        <v>3229300</v>
      </c>
      <c r="M5" s="6">
        <v>950684</v>
      </c>
      <c r="N5" s="6">
        <v>1452896</v>
      </c>
      <c r="O5" s="6">
        <v>1656632</v>
      </c>
    </row>
    <row r="6" spans="1:15" x14ac:dyDescent="0.2">
      <c r="A6" s="5" t="s">
        <v>405</v>
      </c>
      <c r="B6" s="6">
        <v>111067</v>
      </c>
      <c r="C6" s="6">
        <v>88773</v>
      </c>
      <c r="D6" s="6">
        <v>89693.333333333328</v>
      </c>
      <c r="E6" s="6">
        <v>166389</v>
      </c>
      <c r="F6" s="6">
        <v>149607</v>
      </c>
      <c r="G6" s="6">
        <v>31719</v>
      </c>
      <c r="H6" s="6">
        <v>174609</v>
      </c>
      <c r="I6" s="6">
        <v>56395</v>
      </c>
      <c r="J6" s="6">
        <v>178912.33333333334</v>
      </c>
      <c r="K6" s="6">
        <v>113195</v>
      </c>
      <c r="L6" s="6">
        <v>94935</v>
      </c>
      <c r="M6" s="6">
        <v>179033</v>
      </c>
      <c r="N6" s="6">
        <v>273292</v>
      </c>
      <c r="O6" s="6">
        <v>127705</v>
      </c>
    </row>
    <row r="7" spans="1:15" x14ac:dyDescent="0.2">
      <c r="A7" s="5" t="s">
        <v>549</v>
      </c>
      <c r="B7" s="6">
        <v>1938355</v>
      </c>
      <c r="C7" s="6">
        <v>2327764</v>
      </c>
      <c r="D7" s="6">
        <v>2171675.3333333335</v>
      </c>
      <c r="E7" s="6">
        <v>2744418</v>
      </c>
      <c r="F7" s="6">
        <v>4757189</v>
      </c>
      <c r="G7" s="6">
        <v>4184508</v>
      </c>
      <c r="H7" s="6">
        <v>285305</v>
      </c>
      <c r="I7" s="6">
        <v>145741</v>
      </c>
      <c r="J7" s="6">
        <v>1907597</v>
      </c>
      <c r="K7" s="6">
        <v>1368472</v>
      </c>
      <c r="L7" s="6">
        <v>2619651</v>
      </c>
      <c r="M7" s="6">
        <v>296293</v>
      </c>
      <c r="N7" s="6">
        <v>452258</v>
      </c>
      <c r="O7" s="6">
        <v>1543890</v>
      </c>
    </row>
    <row r="8" spans="1:15" x14ac:dyDescent="0.2">
      <c r="A8" s="5" t="s">
        <v>442</v>
      </c>
      <c r="B8" s="6">
        <v>3938389</v>
      </c>
      <c r="C8" s="6">
        <v>2278214.5</v>
      </c>
      <c r="D8" s="6">
        <v>3327831</v>
      </c>
      <c r="E8" s="6">
        <v>5190983</v>
      </c>
      <c r="F8" s="6">
        <v>4239507</v>
      </c>
      <c r="G8" s="6">
        <v>4309128</v>
      </c>
      <c r="H8" s="6">
        <v>2117455</v>
      </c>
      <c r="I8" s="6">
        <v>1154153</v>
      </c>
      <c r="J8" s="6">
        <v>3759434.6666666665</v>
      </c>
      <c r="K8" s="6">
        <v>636512</v>
      </c>
      <c r="L8" s="6">
        <v>4535354</v>
      </c>
      <c r="M8" s="6">
        <v>3973370</v>
      </c>
      <c r="N8" s="6">
        <v>4308315</v>
      </c>
      <c r="O8" s="6">
        <v>630323</v>
      </c>
    </row>
    <row r="9" spans="1:15" x14ac:dyDescent="0.2">
      <c r="A9" s="5" t="s">
        <v>531</v>
      </c>
      <c r="B9" s="6">
        <v>274752</v>
      </c>
      <c r="C9" s="6">
        <v>357493</v>
      </c>
      <c r="D9" s="6">
        <v>304247</v>
      </c>
      <c r="E9" s="6">
        <v>278538</v>
      </c>
      <c r="F9" s="6">
        <v>1257821</v>
      </c>
      <c r="G9" s="6">
        <v>1558255</v>
      </c>
      <c r="H9" s="6">
        <v>47166</v>
      </c>
      <c r="I9" s="6">
        <v>74376</v>
      </c>
      <c r="J9" s="6">
        <v>84243.333333333328</v>
      </c>
      <c r="K9" s="6">
        <v>274221</v>
      </c>
      <c r="L9" s="6">
        <v>1348779</v>
      </c>
      <c r="M9" s="6">
        <v>49122</v>
      </c>
      <c r="N9" s="6">
        <v>73861</v>
      </c>
      <c r="O9" s="6">
        <v>309372</v>
      </c>
    </row>
    <row r="10" spans="1:15" x14ac:dyDescent="0.2">
      <c r="A10" s="5" t="s">
        <v>444</v>
      </c>
      <c r="B10" s="6">
        <v>5170636</v>
      </c>
      <c r="C10" s="6">
        <v>5111571.5</v>
      </c>
      <c r="D10" s="6">
        <v>5051066.333333333</v>
      </c>
      <c r="E10" s="6">
        <v>6155809</v>
      </c>
      <c r="F10" s="6">
        <v>11711773</v>
      </c>
      <c r="G10" s="6">
        <v>11789166</v>
      </c>
      <c r="H10" s="6">
        <v>2053557</v>
      </c>
      <c r="I10" s="6">
        <v>1243634</v>
      </c>
      <c r="J10" s="6">
        <v>993174.33333333337</v>
      </c>
      <c r="K10" s="6">
        <v>1708962</v>
      </c>
      <c r="L10" s="6">
        <v>11000017</v>
      </c>
      <c r="M10" s="6">
        <v>4310257</v>
      </c>
      <c r="N10" s="6">
        <v>5684229</v>
      </c>
      <c r="O10" s="6">
        <v>1708962</v>
      </c>
    </row>
    <row r="11" spans="1:15" x14ac:dyDescent="0.2">
      <c r="A11" s="5" t="s">
        <v>445</v>
      </c>
      <c r="B11" s="6">
        <v>1803604</v>
      </c>
      <c r="C11" s="6">
        <v>733204</v>
      </c>
      <c r="D11" s="6">
        <v>409854.66666666669</v>
      </c>
      <c r="E11" s="6">
        <v>1125879</v>
      </c>
      <c r="F11" s="6">
        <v>1479693</v>
      </c>
      <c r="G11" s="6">
        <v>0</v>
      </c>
      <c r="H11" s="6">
        <v>574482</v>
      </c>
      <c r="I11" s="6">
        <v>0</v>
      </c>
      <c r="J11" s="6">
        <v>877143</v>
      </c>
      <c r="K11" s="6">
        <v>161744</v>
      </c>
      <c r="L11" s="6">
        <v>1241073</v>
      </c>
      <c r="M11" s="6">
        <v>1271875</v>
      </c>
      <c r="N11" s="6">
        <v>2643010</v>
      </c>
      <c r="O11" s="6">
        <v>97500</v>
      </c>
    </row>
    <row r="12" spans="1:15" x14ac:dyDescent="0.2">
      <c r="A12" s="5" t="s">
        <v>446</v>
      </c>
      <c r="B12" s="6">
        <v>0</v>
      </c>
      <c r="C12" s="6">
        <v>1562449</v>
      </c>
      <c r="D12" s="6">
        <v>3295377</v>
      </c>
      <c r="E12" s="6">
        <v>5145543</v>
      </c>
      <c r="F12" s="6">
        <v>3830404</v>
      </c>
      <c r="G12" s="6">
        <v>4391322</v>
      </c>
      <c r="H12" s="6">
        <v>1308315</v>
      </c>
      <c r="I12" s="6">
        <v>1412966</v>
      </c>
      <c r="J12" s="6">
        <v>2325459.6666666665</v>
      </c>
      <c r="K12" s="6">
        <v>908680</v>
      </c>
      <c r="L12" s="6">
        <v>5917587</v>
      </c>
      <c r="M12" s="6">
        <v>0</v>
      </c>
      <c r="N12" s="6">
        <v>0</v>
      </c>
      <c r="O12" s="6">
        <v>515644</v>
      </c>
    </row>
    <row r="13" spans="1:15" x14ac:dyDescent="0.2">
      <c r="A13" s="7" t="s">
        <v>548</v>
      </c>
      <c r="B13" s="4">
        <f>SUM(B5:B12)</f>
        <v>14796977</v>
      </c>
      <c r="C13" s="4">
        <f t="shared" ref="C13:O13" si="0">SUM(C5:C12)</f>
        <v>13974038.5</v>
      </c>
      <c r="D13" s="4">
        <f t="shared" si="0"/>
        <v>15688447.999999998</v>
      </c>
      <c r="E13" s="4">
        <f t="shared" si="0"/>
        <v>22469783</v>
      </c>
      <c r="F13" s="4">
        <f t="shared" si="0"/>
        <v>30492260</v>
      </c>
      <c r="G13" s="4">
        <f t="shared" si="0"/>
        <v>29940942</v>
      </c>
      <c r="H13" s="4">
        <f t="shared" si="0"/>
        <v>7478006</v>
      </c>
      <c r="I13" s="4">
        <f t="shared" si="0"/>
        <v>5235789</v>
      </c>
      <c r="J13" s="4">
        <f t="shared" si="0"/>
        <v>12004203.999999998</v>
      </c>
      <c r="K13" s="4">
        <f t="shared" si="0"/>
        <v>6640190</v>
      </c>
      <c r="L13" s="4">
        <f t="shared" si="0"/>
        <v>29986696</v>
      </c>
      <c r="M13" s="4">
        <f t="shared" si="0"/>
        <v>11030634</v>
      </c>
      <c r="N13" s="4">
        <f t="shared" si="0"/>
        <v>14887861</v>
      </c>
      <c r="O13" s="4">
        <f t="shared" si="0"/>
        <v>6590028</v>
      </c>
    </row>
    <row r="14" spans="1:15" x14ac:dyDescent="0.2">
      <c r="A14" s="5" t="s">
        <v>448</v>
      </c>
      <c r="B14" s="6">
        <v>2147305</v>
      </c>
      <c r="C14" s="6">
        <v>1618047</v>
      </c>
      <c r="D14" s="6">
        <v>1805424.3333333333</v>
      </c>
      <c r="E14" s="6">
        <v>3000793</v>
      </c>
      <c r="F14" s="6">
        <v>4017831</v>
      </c>
      <c r="G14" s="6">
        <v>4385261</v>
      </c>
      <c r="H14" s="6">
        <v>2034371</v>
      </c>
      <c r="I14" s="6">
        <v>244321</v>
      </c>
      <c r="J14" s="6">
        <v>1668170.3333333333</v>
      </c>
      <c r="K14" s="6">
        <v>1207886</v>
      </c>
      <c r="L14" s="6">
        <v>3435056</v>
      </c>
      <c r="M14" s="6">
        <v>2119668</v>
      </c>
      <c r="N14" s="6">
        <v>3203854</v>
      </c>
      <c r="O14" s="6">
        <v>1362720</v>
      </c>
    </row>
    <row r="15" spans="1:15" x14ac:dyDescent="0.2">
      <c r="A15" s="5" t="s">
        <v>412</v>
      </c>
      <c r="B15" s="6">
        <v>1952369</v>
      </c>
      <c r="C15" s="6">
        <v>2635223</v>
      </c>
      <c r="D15" s="6">
        <v>2456048.3333333335</v>
      </c>
      <c r="E15" s="6">
        <v>3874831</v>
      </c>
      <c r="F15" s="6">
        <v>2581394</v>
      </c>
      <c r="G15" s="6">
        <v>3066164</v>
      </c>
      <c r="H15" s="6">
        <v>538317</v>
      </c>
      <c r="I15" s="6">
        <v>379668</v>
      </c>
      <c r="J15" s="6">
        <v>689234</v>
      </c>
      <c r="K15" s="6">
        <v>468784</v>
      </c>
      <c r="L15" s="6">
        <v>1793064</v>
      </c>
      <c r="M15" s="6">
        <v>562790</v>
      </c>
      <c r="N15" s="6">
        <v>858751</v>
      </c>
      <c r="O15" s="6">
        <v>528877</v>
      </c>
    </row>
    <row r="16" spans="1:15" x14ac:dyDescent="0.2">
      <c r="A16" s="5" t="s">
        <v>413</v>
      </c>
      <c r="B16" s="6">
        <v>307678</v>
      </c>
      <c r="C16" s="6">
        <v>388415</v>
      </c>
      <c r="D16" s="6">
        <v>584393.33333333337</v>
      </c>
      <c r="E16" s="6">
        <v>1165056</v>
      </c>
      <c r="F16" s="6">
        <v>2143934</v>
      </c>
      <c r="G16" s="6">
        <v>0</v>
      </c>
      <c r="H16" s="6">
        <v>217022</v>
      </c>
      <c r="I16" s="6">
        <v>579099</v>
      </c>
      <c r="J16" s="6">
        <v>2059111.3333333333</v>
      </c>
      <c r="K16" s="6">
        <v>422970</v>
      </c>
      <c r="L16" s="6">
        <v>1221348</v>
      </c>
      <c r="M16" s="6">
        <v>70040</v>
      </c>
      <c r="N16" s="6">
        <v>83725</v>
      </c>
      <c r="O16" s="6">
        <v>477189</v>
      </c>
    </row>
    <row r="17" spans="1:15" x14ac:dyDescent="0.2">
      <c r="A17" s="7" t="s">
        <v>534</v>
      </c>
      <c r="B17" s="4">
        <f>SUM(B14:B16)</f>
        <v>4407352</v>
      </c>
      <c r="C17" s="4">
        <f t="shared" ref="C17:O17" si="1">SUM(C14:C16)</f>
        <v>4641685</v>
      </c>
      <c r="D17" s="4">
        <f t="shared" si="1"/>
        <v>4845866</v>
      </c>
      <c r="E17" s="4">
        <f t="shared" si="1"/>
        <v>8040680</v>
      </c>
      <c r="F17" s="4">
        <f t="shared" si="1"/>
        <v>8743159</v>
      </c>
      <c r="G17" s="4">
        <f t="shared" si="1"/>
        <v>7451425</v>
      </c>
      <c r="H17" s="4">
        <f t="shared" si="1"/>
        <v>2789710</v>
      </c>
      <c r="I17" s="4">
        <f t="shared" si="1"/>
        <v>1203088</v>
      </c>
      <c r="J17" s="4">
        <f t="shared" si="1"/>
        <v>4416515.666666666</v>
      </c>
      <c r="K17" s="4">
        <f t="shared" si="1"/>
        <v>2099640</v>
      </c>
      <c r="L17" s="4">
        <f t="shared" si="1"/>
        <v>6449468</v>
      </c>
      <c r="M17" s="4">
        <f t="shared" si="1"/>
        <v>2752498</v>
      </c>
      <c r="N17" s="4">
        <f t="shared" si="1"/>
        <v>4146330</v>
      </c>
      <c r="O17" s="4">
        <f t="shared" si="1"/>
        <v>2368786</v>
      </c>
    </row>
    <row r="18" spans="1:15" x14ac:dyDescent="0.2">
      <c r="A18" s="7" t="s">
        <v>3</v>
      </c>
      <c r="B18" s="4">
        <f>+B13+B17</f>
        <v>19204329</v>
      </c>
      <c r="C18" s="4">
        <f t="shared" ref="C18:O18" si="2">+C13+C17</f>
        <v>18615723.5</v>
      </c>
      <c r="D18" s="4">
        <f t="shared" si="2"/>
        <v>20534314</v>
      </c>
      <c r="E18" s="4">
        <f t="shared" si="2"/>
        <v>30510463</v>
      </c>
      <c r="F18" s="4">
        <f t="shared" si="2"/>
        <v>39235419</v>
      </c>
      <c r="G18" s="4">
        <f t="shared" si="2"/>
        <v>37392367</v>
      </c>
      <c r="H18" s="4">
        <f t="shared" si="2"/>
        <v>10267716</v>
      </c>
      <c r="I18" s="4">
        <f t="shared" si="2"/>
        <v>6438877</v>
      </c>
      <c r="J18" s="4">
        <f t="shared" si="2"/>
        <v>16420719.666666664</v>
      </c>
      <c r="K18" s="4">
        <f t="shared" si="2"/>
        <v>8739830</v>
      </c>
      <c r="L18" s="4">
        <f t="shared" si="2"/>
        <v>36436164</v>
      </c>
      <c r="M18" s="4">
        <f t="shared" si="2"/>
        <v>13783132</v>
      </c>
      <c r="N18" s="4">
        <f t="shared" si="2"/>
        <v>19034191</v>
      </c>
      <c r="O18" s="4">
        <f t="shared" si="2"/>
        <v>8958814</v>
      </c>
    </row>
    <row r="19" spans="1:15" x14ac:dyDescent="0.2">
      <c r="A19" s="5" t="s">
        <v>285</v>
      </c>
      <c r="B19" s="6">
        <v>13765</v>
      </c>
      <c r="C19" s="6">
        <v>37726</v>
      </c>
      <c r="D19" s="6">
        <v>107216</v>
      </c>
      <c r="E19" s="6">
        <v>13956</v>
      </c>
      <c r="F19" s="6">
        <v>9956</v>
      </c>
      <c r="G19" s="6">
        <v>5023</v>
      </c>
      <c r="H19" s="6">
        <v>7520</v>
      </c>
      <c r="I19" s="6">
        <v>23710</v>
      </c>
      <c r="J19" s="6">
        <v>18015</v>
      </c>
      <c r="K19" s="6">
        <v>19299</v>
      </c>
      <c r="L19" s="6">
        <v>31026</v>
      </c>
      <c r="M19" s="6">
        <v>1848</v>
      </c>
      <c r="N19" s="6">
        <v>1341</v>
      </c>
      <c r="O19" s="6">
        <v>6222</v>
      </c>
    </row>
    <row r="20" spans="1:15" x14ac:dyDescent="0.2">
      <c r="A20" s="5" t="s">
        <v>286</v>
      </c>
      <c r="B20" s="6">
        <v>5</v>
      </c>
      <c r="C20" s="6">
        <v>22</v>
      </c>
      <c r="D20" s="6">
        <v>62</v>
      </c>
      <c r="E20" s="6">
        <v>10</v>
      </c>
      <c r="F20" s="6">
        <v>5</v>
      </c>
      <c r="G20" s="6">
        <v>2</v>
      </c>
      <c r="H20" s="6">
        <v>7</v>
      </c>
      <c r="I20" s="6">
        <v>15</v>
      </c>
      <c r="J20" s="6">
        <v>15</v>
      </c>
      <c r="K20" s="6">
        <v>5</v>
      </c>
      <c r="L20" s="6">
        <v>13</v>
      </c>
      <c r="M20" s="6">
        <v>2</v>
      </c>
      <c r="N20" s="6">
        <v>1</v>
      </c>
      <c r="O20" s="6">
        <v>3</v>
      </c>
    </row>
    <row r="21" spans="1:15" ht="13.5" thickBot="1" x14ac:dyDescent="0.25"/>
    <row r="22" spans="1:15" ht="13.5" thickBot="1" x14ac:dyDescent="0.25">
      <c r="A22" s="145" t="s">
        <v>290</v>
      </c>
      <c r="B22" s="146"/>
      <c r="C22" s="146"/>
      <c r="D22" s="146"/>
      <c r="E22" s="146"/>
      <c r="F22" s="146"/>
      <c r="G22" s="146"/>
      <c r="H22" s="146"/>
      <c r="I22" s="146"/>
      <c r="J22" s="146"/>
      <c r="K22" s="146"/>
      <c r="L22" s="146"/>
      <c r="M22" s="146"/>
      <c r="N22" s="146"/>
      <c r="O22" s="146"/>
    </row>
    <row r="23" spans="1:15" x14ac:dyDescent="0.2">
      <c r="A23" s="94" t="s">
        <v>532</v>
      </c>
      <c r="B23" s="97">
        <f>+B5/$B$18</f>
        <v>8.1240745250719254E-2</v>
      </c>
      <c r="C23" s="97">
        <f>+C5/$C$18</f>
        <v>8.1359690371421767E-2</v>
      </c>
      <c r="D23" s="97">
        <f>+D5/$D$18</f>
        <v>5.0583785430247795E-2</v>
      </c>
      <c r="E23" s="97">
        <f>+E5/$E$18</f>
        <v>5.4480458064500692E-2</v>
      </c>
      <c r="F23" s="97">
        <f>+F5/$F$18</f>
        <v>7.815045890041343E-2</v>
      </c>
      <c r="G23" s="97">
        <f>+G5/$G$18</f>
        <v>9.8331405444325046E-2</v>
      </c>
      <c r="H23" s="97">
        <f>+H5/$H$18</f>
        <v>8.9320448676219716E-2</v>
      </c>
      <c r="I23" s="97">
        <f>+I5/$I$18</f>
        <v>0.17837334056854945</v>
      </c>
      <c r="J23" s="97">
        <f>+J5/$J$18</f>
        <v>0.11438229899749219</v>
      </c>
      <c r="K23" s="97">
        <f>+K5/$K$18</f>
        <v>0.16801287896904174</v>
      </c>
      <c r="L23" s="97">
        <f>+L5/$L$18</f>
        <v>8.8628978615860873E-2</v>
      </c>
      <c r="M23" s="97">
        <f>+M5/$M$18</f>
        <v>6.8974453701814653E-2</v>
      </c>
      <c r="N23" s="97">
        <f>+N5/$N$18</f>
        <v>7.6330851150963025E-2</v>
      </c>
      <c r="O23" s="97">
        <f>+O5/$O$18</f>
        <v>0.1849164409485452</v>
      </c>
    </row>
    <row r="24" spans="1:15" x14ac:dyDescent="0.2">
      <c r="A24" s="94" t="s">
        <v>535</v>
      </c>
      <c r="B24" s="97">
        <f t="shared" ref="B24:B36" si="3">+B6/$B$18</f>
        <v>5.7834355993380453E-3</v>
      </c>
      <c r="C24" s="97">
        <f t="shared" ref="C24:C36" si="4">+C6/$C$18</f>
        <v>4.7687107084503052E-3</v>
      </c>
      <c r="D24" s="97">
        <f t="shared" ref="D24:D36" si="5">+D6/$D$18</f>
        <v>4.36797320491609E-3</v>
      </c>
      <c r="E24" s="97">
        <f t="shared" ref="E24:E36" si="6">+E6/$E$18</f>
        <v>5.4535062283387831E-3</v>
      </c>
      <c r="F24" s="97">
        <f t="shared" ref="F24:F36" si="7">+F6/$F$18</f>
        <v>3.8130598273972811E-3</v>
      </c>
      <c r="G24" s="97">
        <f t="shared" ref="G24:G36" si="8">+G6/$G$18</f>
        <v>8.4827472943876491E-4</v>
      </c>
      <c r="H24" s="97">
        <f t="shared" ref="H24:H36" si="9">+H6/$H$18</f>
        <v>1.7005632021766089E-2</v>
      </c>
      <c r="I24" s="97">
        <f t="shared" ref="I24:I36" si="10">+I6/$I$18</f>
        <v>8.7585148776719909E-3</v>
      </c>
      <c r="J24" s="97">
        <f t="shared" ref="J24:J36" si="11">+J6/$J$18</f>
        <v>1.0895523275786596E-2</v>
      </c>
      <c r="K24" s="97">
        <f t="shared" ref="K24:K36" si="12">+K6/$K$18</f>
        <v>1.2951624917189465E-2</v>
      </c>
      <c r="L24" s="97">
        <f t="shared" ref="L24:L36" si="13">+L6/$L$18</f>
        <v>2.60551577273612E-3</v>
      </c>
      <c r="M24" s="97">
        <f t="shared" ref="M24:M36" si="14">+M6/$M$18</f>
        <v>1.2989282842245145E-2</v>
      </c>
      <c r="N24" s="97">
        <f t="shared" ref="N24:N36" si="15">+N6/$N$18</f>
        <v>1.435795196128903E-2</v>
      </c>
      <c r="O24" s="97">
        <f t="shared" ref="O24:O36" si="16">+O6/$O$18</f>
        <v>1.4254677014167277E-2</v>
      </c>
    </row>
    <row r="25" spans="1:15" x14ac:dyDescent="0.2">
      <c r="A25" s="94" t="s">
        <v>550</v>
      </c>
      <c r="B25" s="97">
        <f t="shared" si="3"/>
        <v>0.10093323229361463</v>
      </c>
      <c r="C25" s="97">
        <f t="shared" si="4"/>
        <v>0.12504289720461309</v>
      </c>
      <c r="D25" s="97">
        <f t="shared" si="5"/>
        <v>0.10575835809919598</v>
      </c>
      <c r="E25" s="97">
        <f t="shared" si="6"/>
        <v>8.995006073818021E-2</v>
      </c>
      <c r="F25" s="97">
        <f t="shared" si="7"/>
        <v>0.12124730973307561</v>
      </c>
      <c r="G25" s="97">
        <f t="shared" si="8"/>
        <v>0.11190808006350601</v>
      </c>
      <c r="H25" s="97">
        <f t="shared" si="9"/>
        <v>2.7786608044086922E-2</v>
      </c>
      <c r="I25" s="97">
        <f t="shared" si="10"/>
        <v>2.2634537047376429E-2</v>
      </c>
      <c r="J25" s="97">
        <f t="shared" si="11"/>
        <v>0.11617012157343735</v>
      </c>
      <c r="K25" s="97">
        <f t="shared" si="12"/>
        <v>0.15657878928995186</v>
      </c>
      <c r="L25" s="97">
        <f t="shared" si="13"/>
        <v>7.1897003208131346E-2</v>
      </c>
      <c r="M25" s="97">
        <f t="shared" si="14"/>
        <v>2.1496783169456694E-2</v>
      </c>
      <c r="N25" s="97">
        <f t="shared" si="15"/>
        <v>2.3760295354817024E-2</v>
      </c>
      <c r="O25" s="97">
        <f t="shared" si="16"/>
        <v>0.17233196269059722</v>
      </c>
    </row>
    <row r="26" spans="1:15" x14ac:dyDescent="0.2">
      <c r="A26" s="94" t="s">
        <v>537</v>
      </c>
      <c r="B26" s="97">
        <f t="shared" si="3"/>
        <v>0.20507818836055142</v>
      </c>
      <c r="C26" s="97">
        <f t="shared" si="4"/>
        <v>0.12238119565967984</v>
      </c>
      <c r="D26" s="97">
        <f t="shared" si="5"/>
        <v>0.16206195152173089</v>
      </c>
      <c r="E26" s="97">
        <f t="shared" si="6"/>
        <v>0.17013779830217587</v>
      </c>
      <c r="F26" s="97">
        <f t="shared" si="7"/>
        <v>0.10805305787609915</v>
      </c>
      <c r="G26" s="97">
        <f t="shared" si="8"/>
        <v>0.11524084581219478</v>
      </c>
      <c r="H26" s="97">
        <f t="shared" si="9"/>
        <v>0.20622453912827352</v>
      </c>
      <c r="I26" s="97">
        <f t="shared" si="10"/>
        <v>0.17924756133717107</v>
      </c>
      <c r="J26" s="97">
        <f t="shared" si="11"/>
        <v>0.22894457386652503</v>
      </c>
      <c r="K26" s="97">
        <f t="shared" si="12"/>
        <v>7.2828876534211759E-2</v>
      </c>
      <c r="L26" s="97">
        <f t="shared" si="13"/>
        <v>0.1244739704212551</v>
      </c>
      <c r="M26" s="97">
        <f t="shared" si="14"/>
        <v>0.2882777296190735</v>
      </c>
      <c r="N26" s="97">
        <f t="shared" si="15"/>
        <v>0.22634610527970431</v>
      </c>
      <c r="O26" s="97">
        <f t="shared" si="16"/>
        <v>7.0357862100943275E-2</v>
      </c>
    </row>
    <row r="27" spans="1:15" x14ac:dyDescent="0.2">
      <c r="A27" s="94" t="s">
        <v>551</v>
      </c>
      <c r="B27" s="97">
        <f t="shared" si="3"/>
        <v>1.4306774269488925E-2</v>
      </c>
      <c r="C27" s="97">
        <f t="shared" si="4"/>
        <v>1.9203819824676702E-2</v>
      </c>
      <c r="D27" s="97">
        <f t="shared" si="5"/>
        <v>1.4816516392999543E-2</v>
      </c>
      <c r="E27" s="97">
        <f t="shared" si="6"/>
        <v>9.129261656894554E-3</v>
      </c>
      <c r="F27" s="97">
        <f t="shared" si="7"/>
        <v>3.2058304258200991E-2</v>
      </c>
      <c r="G27" s="97">
        <f t="shared" si="8"/>
        <v>4.1673077288741846E-2</v>
      </c>
      <c r="H27" s="97">
        <f t="shared" si="9"/>
        <v>4.593621405188846E-3</v>
      </c>
      <c r="I27" s="97">
        <f t="shared" si="10"/>
        <v>1.1551082587848783E-2</v>
      </c>
      <c r="J27" s="97">
        <f t="shared" si="11"/>
        <v>5.1303070171975209E-3</v>
      </c>
      <c r="K27" s="97">
        <f t="shared" si="12"/>
        <v>3.1376010746204448E-2</v>
      </c>
      <c r="L27" s="97">
        <f t="shared" si="13"/>
        <v>3.7017590545481135E-2</v>
      </c>
      <c r="M27" s="97">
        <f t="shared" si="14"/>
        <v>3.5639214657452313E-3</v>
      </c>
      <c r="N27" s="97">
        <f t="shared" si="15"/>
        <v>3.8804381021499681E-3</v>
      </c>
      <c r="O27" s="97">
        <f t="shared" si="16"/>
        <v>3.4532695957299707E-2</v>
      </c>
    </row>
    <row r="28" spans="1:15" x14ac:dyDescent="0.2">
      <c r="A28" s="94" t="s">
        <v>539</v>
      </c>
      <c r="B28" s="97">
        <f t="shared" si="3"/>
        <v>0.26924325239377017</v>
      </c>
      <c r="C28" s="97">
        <f t="shared" si="4"/>
        <v>0.27458355298412118</v>
      </c>
      <c r="D28" s="97">
        <f t="shared" si="5"/>
        <v>0.24598174223562244</v>
      </c>
      <c r="E28" s="97">
        <f t="shared" si="6"/>
        <v>0.20176058947384706</v>
      </c>
      <c r="F28" s="97">
        <f t="shared" si="7"/>
        <v>0.29850001092125461</v>
      </c>
      <c r="G28" s="97">
        <f t="shared" si="8"/>
        <v>0.31528268857652153</v>
      </c>
      <c r="H28" s="97">
        <f t="shared" si="9"/>
        <v>0.200001344018475</v>
      </c>
      <c r="I28" s="97">
        <f t="shared" si="10"/>
        <v>0.19314454989589022</v>
      </c>
      <c r="J28" s="97">
        <f t="shared" si="11"/>
        <v>6.0482996695293043E-2</v>
      </c>
      <c r="K28" s="97">
        <f t="shared" si="12"/>
        <v>0.19553721296638493</v>
      </c>
      <c r="L28" s="97">
        <f t="shared" si="13"/>
        <v>0.30189832826529162</v>
      </c>
      <c r="M28" s="97">
        <f t="shared" si="14"/>
        <v>0.31271970695775098</v>
      </c>
      <c r="N28" s="97">
        <f t="shared" si="15"/>
        <v>0.29863255023552093</v>
      </c>
      <c r="O28" s="97">
        <f t="shared" si="16"/>
        <v>0.19075761590764134</v>
      </c>
    </row>
    <row r="29" spans="1:15" x14ac:dyDescent="0.2">
      <c r="A29" s="94" t="s">
        <v>540</v>
      </c>
      <c r="B29" s="97">
        <f t="shared" si="3"/>
        <v>9.3916533090013188E-2</v>
      </c>
      <c r="C29" s="97">
        <f t="shared" si="4"/>
        <v>3.9386274726308651E-2</v>
      </c>
      <c r="D29" s="97">
        <f t="shared" si="5"/>
        <v>1.9959501284857468E-2</v>
      </c>
      <c r="E29" s="97">
        <f t="shared" si="6"/>
        <v>3.6901406576491484E-2</v>
      </c>
      <c r="F29" s="97">
        <f t="shared" si="7"/>
        <v>3.7713194804928678E-2</v>
      </c>
      <c r="G29" s="97">
        <f t="shared" si="8"/>
        <v>0</v>
      </c>
      <c r="H29" s="97">
        <f t="shared" si="9"/>
        <v>5.5950320402317323E-2</v>
      </c>
      <c r="I29" s="97">
        <f t="shared" si="10"/>
        <v>0</v>
      </c>
      <c r="J29" s="97">
        <f t="shared" si="11"/>
        <v>5.3416842733181882E-2</v>
      </c>
      <c r="K29" s="97">
        <f t="shared" si="12"/>
        <v>1.8506538456697669E-2</v>
      </c>
      <c r="L29" s="97">
        <f t="shared" si="13"/>
        <v>3.4061571355316109E-2</v>
      </c>
      <c r="M29" s="97">
        <f t="shared" si="14"/>
        <v>9.227764777990953E-2</v>
      </c>
      <c r="N29" s="97">
        <f t="shared" si="15"/>
        <v>0.13885591460125624</v>
      </c>
      <c r="O29" s="97">
        <f t="shared" si="16"/>
        <v>1.0883136986659171E-2</v>
      </c>
    </row>
    <row r="30" spans="1:15" x14ac:dyDescent="0.2">
      <c r="A30" s="94" t="s">
        <v>541</v>
      </c>
      <c r="B30" s="97">
        <f t="shared" si="3"/>
        <v>0</v>
      </c>
      <c r="C30" s="97">
        <f t="shared" si="4"/>
        <v>8.3931682805666943E-2</v>
      </c>
      <c r="D30" s="97">
        <f t="shared" si="5"/>
        <v>0.16048147505682439</v>
      </c>
      <c r="E30" s="97">
        <f t="shared" si="6"/>
        <v>0.16864847314837536</v>
      </c>
      <c r="F30" s="97">
        <f t="shared" si="7"/>
        <v>9.7626178020425877E-2</v>
      </c>
      <c r="G30" s="97">
        <f t="shared" si="8"/>
        <v>0.11743899496921391</v>
      </c>
      <c r="H30" s="97">
        <f t="shared" si="9"/>
        <v>0.12742025587774342</v>
      </c>
      <c r="I30" s="97">
        <f t="shared" si="10"/>
        <v>0.21944292459694448</v>
      </c>
      <c r="J30" s="97">
        <f t="shared" si="11"/>
        <v>0.14161740251782307</v>
      </c>
      <c r="K30" s="97">
        <f t="shared" si="12"/>
        <v>0.10396998568622044</v>
      </c>
      <c r="L30" s="97">
        <f t="shared" si="13"/>
        <v>0.16240971469993384</v>
      </c>
      <c r="M30" s="97">
        <f t="shared" si="14"/>
        <v>0</v>
      </c>
      <c r="N30" s="97">
        <f t="shared" si="15"/>
        <v>0</v>
      </c>
      <c r="O30" s="97">
        <f t="shared" si="16"/>
        <v>5.7557172188193659E-2</v>
      </c>
    </row>
    <row r="31" spans="1:15" x14ac:dyDescent="0.2">
      <c r="A31" s="95" t="s">
        <v>548</v>
      </c>
      <c r="B31" s="98">
        <f t="shared" si="3"/>
        <v>0.7705021612574956</v>
      </c>
      <c r="C31" s="98">
        <f t="shared" si="4"/>
        <v>0.75065782428493844</v>
      </c>
      <c r="D31" s="98">
        <f t="shared" si="5"/>
        <v>0.76401130322639454</v>
      </c>
      <c r="E31" s="98">
        <f t="shared" si="6"/>
        <v>0.73646155418880399</v>
      </c>
      <c r="F31" s="98">
        <f t="shared" si="7"/>
        <v>0.77716157434179556</v>
      </c>
      <c r="G31" s="98">
        <f t="shared" si="8"/>
        <v>0.80072336688394186</v>
      </c>
      <c r="H31" s="98">
        <f t="shared" si="9"/>
        <v>0.72830276957407081</v>
      </c>
      <c r="I31" s="98">
        <f t="shared" si="10"/>
        <v>0.81315251091145246</v>
      </c>
      <c r="J31" s="98">
        <f t="shared" si="11"/>
        <v>0.7310400666767366</v>
      </c>
      <c r="K31" s="98">
        <f t="shared" si="12"/>
        <v>0.75976191756590228</v>
      </c>
      <c r="L31" s="98">
        <f t="shared" si="13"/>
        <v>0.82299267288400613</v>
      </c>
      <c r="M31" s="98">
        <f t="shared" si="14"/>
        <v>0.8002995255359957</v>
      </c>
      <c r="N31" s="98">
        <f t="shared" si="15"/>
        <v>0.78216410668570047</v>
      </c>
      <c r="O31" s="98">
        <f t="shared" si="16"/>
        <v>0.73559156379404689</v>
      </c>
    </row>
    <row r="32" spans="1:15" x14ac:dyDescent="0.2">
      <c r="A32" s="94" t="s">
        <v>542</v>
      </c>
      <c r="B32" s="97">
        <f t="shared" si="3"/>
        <v>0.11181359161259943</v>
      </c>
      <c r="C32" s="97">
        <f t="shared" si="4"/>
        <v>8.6918297857185078E-2</v>
      </c>
      <c r="D32" s="97">
        <f t="shared" si="5"/>
        <v>8.7922310593542746E-2</v>
      </c>
      <c r="E32" s="97">
        <f t="shared" si="6"/>
        <v>9.8352915850539541E-2</v>
      </c>
      <c r="F32" s="97">
        <f t="shared" si="7"/>
        <v>0.10240316281572015</v>
      </c>
      <c r="G32" s="97">
        <f t="shared" si="8"/>
        <v>0.11727690306420024</v>
      </c>
      <c r="H32" s="97">
        <f t="shared" si="9"/>
        <v>0.19813276876765973</v>
      </c>
      <c r="I32" s="97">
        <f t="shared" si="10"/>
        <v>3.7944660225688424E-2</v>
      </c>
      <c r="J32" s="97">
        <f t="shared" si="11"/>
        <v>0.10158935583801759</v>
      </c>
      <c r="K32" s="97">
        <f t="shared" si="12"/>
        <v>0.13820474768960037</v>
      </c>
      <c r="L32" s="97">
        <f t="shared" si="13"/>
        <v>9.4276005564142257E-2</v>
      </c>
      <c r="M32" s="97">
        <f t="shared" si="14"/>
        <v>0.15378710731349013</v>
      </c>
      <c r="N32" s="97">
        <f t="shared" si="15"/>
        <v>0.16832099667382763</v>
      </c>
      <c r="O32" s="97">
        <f t="shared" si="16"/>
        <v>0.15210941984061729</v>
      </c>
    </row>
    <row r="33" spans="1:15" x14ac:dyDescent="0.2">
      <c r="A33" s="94" t="s">
        <v>543</v>
      </c>
      <c r="B33" s="97">
        <f t="shared" si="3"/>
        <v>0.10166296359534353</v>
      </c>
      <c r="C33" s="97">
        <f t="shared" si="4"/>
        <v>0.14155898909865094</v>
      </c>
      <c r="D33" s="97">
        <f t="shared" si="5"/>
        <v>0.11960703110575467</v>
      </c>
      <c r="E33" s="97">
        <f t="shared" si="6"/>
        <v>0.12700007207363587</v>
      </c>
      <c r="F33" s="97">
        <f t="shared" si="7"/>
        <v>6.5792441263339121E-2</v>
      </c>
      <c r="G33" s="97">
        <f t="shared" si="8"/>
        <v>8.1999730051857914E-2</v>
      </c>
      <c r="H33" s="97">
        <f t="shared" si="9"/>
        <v>5.2428115464042829E-2</v>
      </c>
      <c r="I33" s="97">
        <f t="shared" si="10"/>
        <v>5.896494062551591E-2</v>
      </c>
      <c r="J33" s="97">
        <f t="shared" si="11"/>
        <v>4.1973434416465595E-2</v>
      </c>
      <c r="K33" s="97">
        <f t="shared" si="12"/>
        <v>5.3637656567690678E-2</v>
      </c>
      <c r="L33" s="97">
        <f t="shared" si="13"/>
        <v>4.9211107953076511E-2</v>
      </c>
      <c r="M33" s="97">
        <f t="shared" si="14"/>
        <v>4.0831793528495558E-2</v>
      </c>
      <c r="N33" s="97">
        <f t="shared" si="15"/>
        <v>4.5116233203712205E-2</v>
      </c>
      <c r="O33" s="97">
        <f t="shared" si="16"/>
        <v>5.9034265026598386E-2</v>
      </c>
    </row>
    <row r="34" spans="1:15" x14ac:dyDescent="0.2">
      <c r="A34" s="94" t="s">
        <v>544</v>
      </c>
      <c r="B34" s="97">
        <f t="shared" si="3"/>
        <v>1.6021283534561399E-2</v>
      </c>
      <c r="C34" s="97">
        <f t="shared" si="4"/>
        <v>2.08648887592255E-2</v>
      </c>
      <c r="D34" s="97">
        <f t="shared" si="5"/>
        <v>2.8459355074307979E-2</v>
      </c>
      <c r="E34" s="97">
        <f t="shared" si="6"/>
        <v>3.8185457887020595E-2</v>
      </c>
      <c r="F34" s="97">
        <f t="shared" si="7"/>
        <v>5.4642821579145108E-2</v>
      </c>
      <c r="G34" s="97">
        <f t="shared" si="8"/>
        <v>0</v>
      </c>
      <c r="H34" s="97">
        <f t="shared" si="9"/>
        <v>2.1136346194226642E-2</v>
      </c>
      <c r="I34" s="97">
        <f t="shared" si="10"/>
        <v>8.993788823734325E-2</v>
      </c>
      <c r="J34" s="97">
        <f t="shared" si="11"/>
        <v>0.12539714306878025</v>
      </c>
      <c r="K34" s="97">
        <f t="shared" si="12"/>
        <v>4.8395678176806643E-2</v>
      </c>
      <c r="L34" s="97">
        <f t="shared" si="13"/>
        <v>3.3520213598775106E-2</v>
      </c>
      <c r="M34" s="97">
        <f t="shared" si="14"/>
        <v>5.0815736220185658E-3</v>
      </c>
      <c r="N34" s="97">
        <f t="shared" si="15"/>
        <v>4.3986634367596707E-3</v>
      </c>
      <c r="O34" s="97">
        <f t="shared" si="16"/>
        <v>5.3264751338737475E-2</v>
      </c>
    </row>
    <row r="35" spans="1:15" x14ac:dyDescent="0.2">
      <c r="A35" s="95" t="s">
        <v>547</v>
      </c>
      <c r="B35" s="98">
        <f t="shared" si="3"/>
        <v>0.22949783874250437</v>
      </c>
      <c r="C35" s="98">
        <f t="shared" si="4"/>
        <v>0.24934217571506151</v>
      </c>
      <c r="D35" s="98">
        <f t="shared" si="5"/>
        <v>0.2359886967736054</v>
      </c>
      <c r="E35" s="98">
        <f t="shared" si="6"/>
        <v>0.26353844581119601</v>
      </c>
      <c r="F35" s="98">
        <f t="shared" si="7"/>
        <v>0.22283842565820439</v>
      </c>
      <c r="G35" s="98">
        <f t="shared" si="8"/>
        <v>0.19927663311605814</v>
      </c>
      <c r="H35" s="98">
        <f t="shared" si="9"/>
        <v>0.27169723042592919</v>
      </c>
      <c r="I35" s="98">
        <f t="shared" si="10"/>
        <v>0.18684748908854759</v>
      </c>
      <c r="J35" s="98">
        <f t="shared" si="11"/>
        <v>0.2689599333232634</v>
      </c>
      <c r="K35" s="98">
        <f t="shared" si="12"/>
        <v>0.24023808243409769</v>
      </c>
      <c r="L35" s="98">
        <f t="shared" si="13"/>
        <v>0.17700732711599387</v>
      </c>
      <c r="M35" s="98">
        <f t="shared" si="14"/>
        <v>0.19970047446400427</v>
      </c>
      <c r="N35" s="98">
        <f t="shared" si="15"/>
        <v>0.21783589331429951</v>
      </c>
      <c r="O35" s="98">
        <f t="shared" si="16"/>
        <v>0.26440843620595317</v>
      </c>
    </row>
    <row r="36" spans="1:15" x14ac:dyDescent="0.2">
      <c r="A36" s="96" t="s">
        <v>3</v>
      </c>
      <c r="B36" s="98">
        <f t="shared" si="3"/>
        <v>1</v>
      </c>
      <c r="C36" s="98">
        <f t="shared" si="4"/>
        <v>1</v>
      </c>
      <c r="D36" s="98">
        <f t="shared" si="5"/>
        <v>1</v>
      </c>
      <c r="E36" s="98">
        <f t="shared" si="6"/>
        <v>1</v>
      </c>
      <c r="F36" s="98">
        <f t="shared" si="7"/>
        <v>1</v>
      </c>
      <c r="G36" s="98">
        <f t="shared" si="8"/>
        <v>1</v>
      </c>
      <c r="H36" s="98">
        <f t="shared" si="9"/>
        <v>1</v>
      </c>
      <c r="I36" s="98">
        <f t="shared" si="10"/>
        <v>1</v>
      </c>
      <c r="J36" s="98">
        <f t="shared" si="11"/>
        <v>1</v>
      </c>
      <c r="K36" s="98">
        <f t="shared" si="12"/>
        <v>1</v>
      </c>
      <c r="L36" s="98">
        <f t="shared" si="13"/>
        <v>1</v>
      </c>
      <c r="M36" s="98">
        <f t="shared" si="14"/>
        <v>1</v>
      </c>
      <c r="N36" s="98">
        <f t="shared" si="15"/>
        <v>1</v>
      </c>
      <c r="O36" s="98">
        <f t="shared" si="16"/>
        <v>1</v>
      </c>
    </row>
    <row r="38" spans="1:15" ht="15" x14ac:dyDescent="0.2">
      <c r="A38" s="147" t="s">
        <v>453</v>
      </c>
      <c r="B38" s="148"/>
      <c r="C38" s="148"/>
      <c r="D38" s="148"/>
      <c r="E38" s="148"/>
      <c r="F38" s="148"/>
      <c r="G38" s="148"/>
      <c r="H38" s="148"/>
      <c r="I38" s="148"/>
      <c r="J38" s="148"/>
      <c r="K38" s="148"/>
      <c r="L38" s="148"/>
      <c r="M38" s="149"/>
      <c r="N38" s="104"/>
      <c r="O38" s="104"/>
    </row>
    <row r="39" spans="1:15" ht="15" x14ac:dyDescent="0.2">
      <c r="A39" s="150" t="s">
        <v>454</v>
      </c>
      <c r="B39" s="151"/>
      <c r="C39" s="151"/>
      <c r="D39" s="151"/>
      <c r="E39" s="151"/>
      <c r="F39" s="151"/>
      <c r="G39" s="151"/>
      <c r="H39" s="151"/>
      <c r="I39" s="151"/>
      <c r="J39" s="151"/>
      <c r="K39" s="151"/>
      <c r="L39" s="151"/>
      <c r="M39" s="152"/>
      <c r="N39" s="105"/>
      <c r="O39" s="105"/>
    </row>
    <row r="40" spans="1:15" x14ac:dyDescent="0.2">
      <c r="A40" s="53" t="s">
        <v>2</v>
      </c>
      <c r="B40" s="53" t="s">
        <v>188</v>
      </c>
      <c r="C40" s="53" t="s">
        <v>193</v>
      </c>
      <c r="D40" s="53" t="s">
        <v>213</v>
      </c>
      <c r="E40" s="53" t="s">
        <v>208</v>
      </c>
      <c r="F40" s="53" t="s">
        <v>421</v>
      </c>
      <c r="G40" s="53" t="s">
        <v>455</v>
      </c>
      <c r="H40" s="53" t="s">
        <v>197</v>
      </c>
      <c r="I40" s="53" t="s">
        <v>198</v>
      </c>
      <c r="J40" s="53" t="s">
        <v>225</v>
      </c>
      <c r="K40" s="53" t="s">
        <v>189</v>
      </c>
      <c r="L40" s="53" t="s">
        <v>214</v>
      </c>
      <c r="M40" s="53" t="s">
        <v>219</v>
      </c>
      <c r="N40" s="113"/>
    </row>
    <row r="41" spans="1:15" ht="51" x14ac:dyDescent="0.2">
      <c r="A41" s="54" t="s">
        <v>302</v>
      </c>
      <c r="B41" s="49" t="s">
        <v>456</v>
      </c>
      <c r="C41" s="49" t="s">
        <v>457</v>
      </c>
      <c r="D41" s="54" t="s">
        <v>458</v>
      </c>
      <c r="E41" s="54" t="s">
        <v>238</v>
      </c>
      <c r="F41" s="54" t="s">
        <v>238</v>
      </c>
      <c r="G41" s="54" t="s">
        <v>459</v>
      </c>
      <c r="H41" s="49" t="s">
        <v>460</v>
      </c>
      <c r="I41" s="49" t="s">
        <v>461</v>
      </c>
      <c r="J41" s="49" t="s">
        <v>530</v>
      </c>
      <c r="K41" s="49" t="s">
        <v>462</v>
      </c>
      <c r="L41" s="49" t="s">
        <v>463</v>
      </c>
      <c r="M41" s="49" t="s">
        <v>464</v>
      </c>
      <c r="N41" s="114"/>
    </row>
    <row r="42" spans="1:15" x14ac:dyDescent="0.2">
      <c r="A42" s="5" t="s">
        <v>440</v>
      </c>
      <c r="B42" s="6">
        <v>1129648</v>
      </c>
      <c r="C42" s="6">
        <v>2172410.4285714286</v>
      </c>
      <c r="D42" s="6">
        <v>2318130</v>
      </c>
      <c r="E42" s="6">
        <v>3021023</v>
      </c>
      <c r="F42" s="6">
        <v>5577429</v>
      </c>
      <c r="G42" s="6">
        <v>7926628</v>
      </c>
      <c r="H42" s="6">
        <v>1966860</v>
      </c>
      <c r="I42" s="6">
        <v>1823110</v>
      </c>
      <c r="J42" s="6">
        <v>8494370</v>
      </c>
      <c r="K42" s="6">
        <v>2450715.3333333335</v>
      </c>
      <c r="L42" s="6">
        <v>2852004</v>
      </c>
      <c r="M42" s="6">
        <v>1236105.5</v>
      </c>
      <c r="N42" s="115"/>
    </row>
    <row r="43" spans="1:15" x14ac:dyDescent="0.2">
      <c r="A43" s="5" t="s">
        <v>405</v>
      </c>
      <c r="B43" s="6">
        <v>66183.5</v>
      </c>
      <c r="C43" s="6">
        <v>56801</v>
      </c>
      <c r="D43" s="6">
        <v>41681.5</v>
      </c>
      <c r="E43" s="6">
        <v>12878.5</v>
      </c>
      <c r="F43" s="6">
        <v>27035</v>
      </c>
      <c r="G43" s="6">
        <v>908697.5</v>
      </c>
      <c r="H43" s="6">
        <v>60780</v>
      </c>
      <c r="I43" s="6">
        <v>94744.5</v>
      </c>
      <c r="J43" s="6">
        <v>440683.5</v>
      </c>
      <c r="K43" s="6">
        <v>40433.333333333336</v>
      </c>
      <c r="L43" s="6">
        <v>31805.5</v>
      </c>
      <c r="M43" s="6">
        <v>19971.5</v>
      </c>
      <c r="N43" s="115"/>
    </row>
    <row r="44" spans="1:15" x14ac:dyDescent="0.2">
      <c r="A44" s="5" t="s">
        <v>549</v>
      </c>
      <c r="B44" s="6">
        <v>2893627.1666666665</v>
      </c>
      <c r="C44" s="6">
        <v>2577396.8571428573</v>
      </c>
      <c r="D44" s="6">
        <v>2894719</v>
      </c>
      <c r="E44" s="6">
        <v>2695737</v>
      </c>
      <c r="F44" s="6">
        <v>3040752</v>
      </c>
      <c r="G44" s="6">
        <v>4209579.5</v>
      </c>
      <c r="H44" s="6">
        <v>588750</v>
      </c>
      <c r="I44" s="6">
        <v>2371273.25</v>
      </c>
      <c r="J44" s="6">
        <v>4023978</v>
      </c>
      <c r="K44" s="6">
        <v>3574364.6666666665</v>
      </c>
      <c r="L44" s="6">
        <v>2588883.5</v>
      </c>
      <c r="M44" s="6">
        <v>804151.5</v>
      </c>
      <c r="N44" s="115"/>
    </row>
    <row r="45" spans="1:15" x14ac:dyDescent="0.2">
      <c r="A45" s="5" t="s">
        <v>442</v>
      </c>
      <c r="B45" s="6">
        <v>2152425.3333333335</v>
      </c>
      <c r="C45" s="6">
        <v>2737194.2857142859</v>
      </c>
      <c r="D45" s="6">
        <v>3387667</v>
      </c>
      <c r="E45" s="6">
        <v>1825511.5</v>
      </c>
      <c r="F45" s="6">
        <v>3361704</v>
      </c>
      <c r="G45" s="6">
        <v>5941793.5</v>
      </c>
      <c r="H45" s="6">
        <v>3122826</v>
      </c>
      <c r="I45" s="6">
        <v>3431432.5</v>
      </c>
      <c r="J45" s="6">
        <v>4888440.5</v>
      </c>
      <c r="K45" s="6">
        <v>3544023</v>
      </c>
      <c r="L45" s="6">
        <v>2114368</v>
      </c>
      <c r="M45" s="6">
        <v>625084.5</v>
      </c>
      <c r="N45" s="115"/>
    </row>
    <row r="46" spans="1:15" x14ac:dyDescent="0.2">
      <c r="A46" s="5" t="s">
        <v>531</v>
      </c>
      <c r="B46" s="6">
        <v>463186.33333333331</v>
      </c>
      <c r="C46" s="6">
        <v>604283.14285714284</v>
      </c>
      <c r="D46" s="6">
        <v>1029373</v>
      </c>
      <c r="E46" s="6">
        <v>1060564</v>
      </c>
      <c r="F46" s="6">
        <v>1767114</v>
      </c>
      <c r="G46" s="6">
        <v>1945158</v>
      </c>
      <c r="H46" s="6">
        <v>779506</v>
      </c>
      <c r="I46" s="6">
        <v>876912</v>
      </c>
      <c r="J46" s="6">
        <v>2357860.5</v>
      </c>
      <c r="K46" s="6">
        <v>1492791.3333333333</v>
      </c>
      <c r="L46" s="6">
        <v>1523506</v>
      </c>
      <c r="M46" s="6">
        <v>502191.5</v>
      </c>
      <c r="N46" s="115"/>
    </row>
    <row r="47" spans="1:15" x14ac:dyDescent="0.2">
      <c r="A47" s="5" t="s">
        <v>444</v>
      </c>
      <c r="B47" s="6">
        <v>4406733.833333333</v>
      </c>
      <c r="C47" s="6">
        <v>5692152.7142857146</v>
      </c>
      <c r="D47" s="6">
        <v>6747655.5</v>
      </c>
      <c r="E47" s="6">
        <v>8416712</v>
      </c>
      <c r="F47" s="6">
        <v>11773722</v>
      </c>
      <c r="G47" s="6">
        <v>17780089.5</v>
      </c>
      <c r="H47" s="6">
        <v>5398408</v>
      </c>
      <c r="I47" s="6">
        <v>5010348.75</v>
      </c>
      <c r="J47" s="6">
        <v>8926590</v>
      </c>
      <c r="K47" s="6">
        <v>8413616.666666666</v>
      </c>
      <c r="L47" s="6">
        <v>8263086</v>
      </c>
      <c r="M47" s="6">
        <v>2750492</v>
      </c>
      <c r="N47" s="115"/>
    </row>
    <row r="48" spans="1:15" x14ac:dyDescent="0.2">
      <c r="A48" s="5" t="s">
        <v>445</v>
      </c>
      <c r="B48" s="6">
        <v>3579.8333333333335</v>
      </c>
      <c r="C48" s="6">
        <v>220942</v>
      </c>
      <c r="D48" s="6">
        <v>1601518</v>
      </c>
      <c r="E48" s="6">
        <v>1172308</v>
      </c>
      <c r="F48" s="6">
        <v>3985847</v>
      </c>
      <c r="G48" s="6">
        <v>2497335</v>
      </c>
      <c r="H48" s="6">
        <v>726097</v>
      </c>
      <c r="I48" s="6">
        <v>908329</v>
      </c>
      <c r="J48" s="6">
        <v>1348479</v>
      </c>
      <c r="K48" s="6">
        <v>1227934.3333333333</v>
      </c>
      <c r="L48" s="6">
        <v>90497</v>
      </c>
      <c r="M48" s="6">
        <v>546181.5</v>
      </c>
      <c r="N48" s="115"/>
    </row>
    <row r="49" spans="1:15" x14ac:dyDescent="0.2">
      <c r="A49" s="5" t="s">
        <v>446</v>
      </c>
      <c r="B49" s="6">
        <v>1862148.3333333333</v>
      </c>
      <c r="C49" s="6">
        <v>1941599.857142857</v>
      </c>
      <c r="D49" s="6">
        <v>1571384</v>
      </c>
      <c r="E49" s="6">
        <v>1093728.5</v>
      </c>
      <c r="F49" s="6">
        <v>1961842</v>
      </c>
      <c r="G49" s="6">
        <v>670213.5</v>
      </c>
      <c r="H49" s="6">
        <v>2581825</v>
      </c>
      <c r="I49" s="6">
        <v>1660337.5</v>
      </c>
      <c r="J49" s="6">
        <v>1283385</v>
      </c>
      <c r="K49" s="6">
        <v>2161435.6666666665</v>
      </c>
      <c r="L49" s="6">
        <v>3944362</v>
      </c>
      <c r="M49" s="6">
        <v>1513622.5</v>
      </c>
      <c r="N49" s="115"/>
    </row>
    <row r="50" spans="1:15" x14ac:dyDescent="0.2">
      <c r="A50" s="7" t="s">
        <v>548</v>
      </c>
      <c r="B50" s="4">
        <f>SUM(B42:B49)</f>
        <v>12977532.333333334</v>
      </c>
      <c r="C50" s="4">
        <f t="shared" ref="C50:M50" si="17">SUM(C42:C49)</f>
        <v>16002780.285714285</v>
      </c>
      <c r="D50" s="4">
        <f t="shared" si="17"/>
        <v>19592128</v>
      </c>
      <c r="E50" s="4">
        <f t="shared" si="17"/>
        <v>19298462.5</v>
      </c>
      <c r="F50" s="4">
        <f t="shared" si="17"/>
        <v>31495445</v>
      </c>
      <c r="G50" s="4">
        <f>SUM(G42:G49)</f>
        <v>41879494.5</v>
      </c>
      <c r="H50" s="4">
        <v>15225052</v>
      </c>
      <c r="I50" s="4">
        <f t="shared" si="17"/>
        <v>16176487.5</v>
      </c>
      <c r="J50" s="4">
        <f t="shared" si="17"/>
        <v>31763786.5</v>
      </c>
      <c r="K50" s="4">
        <f t="shared" si="17"/>
        <v>22905314.333333336</v>
      </c>
      <c r="L50" s="4">
        <f t="shared" si="17"/>
        <v>21408512</v>
      </c>
      <c r="M50" s="4">
        <f t="shared" si="17"/>
        <v>7997800.5</v>
      </c>
      <c r="N50" s="113"/>
    </row>
    <row r="51" spans="1:15" x14ac:dyDescent="0.2">
      <c r="A51" s="5" t="s">
        <v>448</v>
      </c>
      <c r="B51" s="6">
        <v>1375741.5</v>
      </c>
      <c r="C51" s="6">
        <v>2056107.857142857</v>
      </c>
      <c r="D51" s="6">
        <v>1166379.5</v>
      </c>
      <c r="E51" s="6">
        <v>1717561.5</v>
      </c>
      <c r="F51" s="6">
        <v>2711068</v>
      </c>
      <c r="G51" s="6">
        <v>1984723</v>
      </c>
      <c r="H51" s="6">
        <v>205732</v>
      </c>
      <c r="I51" s="6">
        <v>4922058.25</v>
      </c>
      <c r="J51" s="6">
        <v>3760379</v>
      </c>
      <c r="K51" s="6">
        <v>1131826.3333333333</v>
      </c>
      <c r="L51" s="6">
        <v>239422</v>
      </c>
      <c r="M51" s="6">
        <v>500769</v>
      </c>
      <c r="N51" s="115"/>
    </row>
    <row r="52" spans="1:15" x14ac:dyDescent="0.2">
      <c r="A52" s="5" t="s">
        <v>412</v>
      </c>
      <c r="B52" s="6">
        <v>2044424.8333333333</v>
      </c>
      <c r="C52" s="6">
        <v>1973676.142857143</v>
      </c>
      <c r="D52" s="6">
        <v>1162714.5</v>
      </c>
      <c r="E52" s="6">
        <v>1167834</v>
      </c>
      <c r="F52" s="6">
        <v>1594032</v>
      </c>
      <c r="G52" s="6">
        <v>1263687</v>
      </c>
      <c r="H52" s="6">
        <v>1289685</v>
      </c>
      <c r="I52" s="6">
        <v>2930545.5</v>
      </c>
      <c r="J52" s="6">
        <v>2781960.5</v>
      </c>
      <c r="K52" s="6">
        <v>552230.66666666663</v>
      </c>
      <c r="L52" s="6">
        <v>1521825</v>
      </c>
      <c r="M52" s="6">
        <v>518003</v>
      </c>
      <c r="N52" s="115"/>
    </row>
    <row r="53" spans="1:15" x14ac:dyDescent="0.2">
      <c r="A53" s="5" t="s">
        <v>413</v>
      </c>
      <c r="B53" s="6">
        <v>282100.33333333331</v>
      </c>
      <c r="C53" s="6">
        <v>166595</v>
      </c>
      <c r="D53" s="6">
        <v>0</v>
      </c>
      <c r="E53" s="6">
        <v>2598326</v>
      </c>
      <c r="F53" s="6">
        <v>414879</v>
      </c>
      <c r="G53" s="6">
        <v>569618</v>
      </c>
      <c r="H53" s="6">
        <v>234475</v>
      </c>
      <c r="I53" s="6">
        <v>772045.5</v>
      </c>
      <c r="J53" s="6">
        <v>1640268</v>
      </c>
      <c r="K53" s="6">
        <v>2008438.3333333333</v>
      </c>
      <c r="L53" s="6">
        <v>2822203</v>
      </c>
      <c r="M53" s="6">
        <v>441533.5</v>
      </c>
      <c r="N53" s="115"/>
    </row>
    <row r="54" spans="1:15" x14ac:dyDescent="0.2">
      <c r="A54" s="7" t="s">
        <v>547</v>
      </c>
      <c r="B54" s="4">
        <f>SUM(B51:B53)</f>
        <v>3702266.6666666665</v>
      </c>
      <c r="C54" s="4">
        <f t="shared" ref="C54:M54" si="18">SUM(C51:C53)</f>
        <v>4196379</v>
      </c>
      <c r="D54" s="4">
        <f t="shared" si="18"/>
        <v>2329094</v>
      </c>
      <c r="E54" s="4">
        <f t="shared" si="18"/>
        <v>5483721.5</v>
      </c>
      <c r="F54" s="4">
        <f t="shared" si="18"/>
        <v>4719979</v>
      </c>
      <c r="G54" s="4">
        <f t="shared" si="18"/>
        <v>3818028</v>
      </c>
      <c r="H54" s="4">
        <v>1729892</v>
      </c>
      <c r="I54" s="4">
        <f t="shared" si="18"/>
        <v>8624649.25</v>
      </c>
      <c r="J54" s="4">
        <f t="shared" si="18"/>
        <v>8182607.5</v>
      </c>
      <c r="K54" s="4">
        <f t="shared" si="18"/>
        <v>3692495.333333333</v>
      </c>
      <c r="L54" s="4">
        <f t="shared" si="18"/>
        <v>4583450</v>
      </c>
      <c r="M54" s="4">
        <f t="shared" si="18"/>
        <v>1460305.5</v>
      </c>
      <c r="N54" s="113"/>
    </row>
    <row r="55" spans="1:15" x14ac:dyDescent="0.2">
      <c r="A55" s="7" t="s">
        <v>3</v>
      </c>
      <c r="B55" s="4">
        <f>+B50+B54</f>
        <v>16679799</v>
      </c>
      <c r="C55" s="4">
        <f t="shared" ref="C55:M55" si="19">+C50+C54</f>
        <v>20199159.285714284</v>
      </c>
      <c r="D55" s="4">
        <f t="shared" si="19"/>
        <v>21921222</v>
      </c>
      <c r="E55" s="4">
        <f t="shared" si="19"/>
        <v>24782184</v>
      </c>
      <c r="F55" s="4">
        <f t="shared" si="19"/>
        <v>36215424</v>
      </c>
      <c r="G55" s="4">
        <f t="shared" si="19"/>
        <v>45697522.5</v>
      </c>
      <c r="H55" s="4">
        <v>16954944</v>
      </c>
      <c r="I55" s="4">
        <f t="shared" si="19"/>
        <v>24801136.75</v>
      </c>
      <c r="J55" s="4">
        <f t="shared" si="19"/>
        <v>39946394</v>
      </c>
      <c r="K55" s="4">
        <f t="shared" si="19"/>
        <v>26597809.666666668</v>
      </c>
      <c r="L55" s="4">
        <f t="shared" si="19"/>
        <v>25991962</v>
      </c>
      <c r="M55" s="4">
        <f t="shared" si="19"/>
        <v>9458106</v>
      </c>
      <c r="N55" s="113"/>
    </row>
    <row r="56" spans="1:15" x14ac:dyDescent="0.2">
      <c r="A56" s="5" t="s">
        <v>545</v>
      </c>
      <c r="B56" s="6">
        <v>22885</v>
      </c>
      <c r="C56" s="6">
        <v>20874</v>
      </c>
      <c r="D56" s="6">
        <v>353</v>
      </c>
      <c r="E56" s="6">
        <v>4353</v>
      </c>
      <c r="F56" s="6">
        <v>10</v>
      </c>
      <c r="G56" s="6">
        <v>9335</v>
      </c>
      <c r="H56" s="6">
        <v>1603</v>
      </c>
      <c r="I56" s="6">
        <v>18050</v>
      </c>
      <c r="J56" s="6">
        <v>1245</v>
      </c>
      <c r="K56" s="6">
        <v>3778</v>
      </c>
      <c r="L56" s="6">
        <v>4665</v>
      </c>
      <c r="M56" s="6">
        <v>6870</v>
      </c>
      <c r="N56" s="115"/>
    </row>
    <row r="57" spans="1:15" x14ac:dyDescent="0.2">
      <c r="A57" s="5" t="s">
        <v>546</v>
      </c>
      <c r="B57" s="6">
        <v>37</v>
      </c>
      <c r="C57" s="6">
        <v>281</v>
      </c>
      <c r="D57" s="6">
        <v>6</v>
      </c>
      <c r="E57" s="6">
        <v>14</v>
      </c>
      <c r="F57" s="6">
        <v>8</v>
      </c>
      <c r="G57" s="6">
        <v>24</v>
      </c>
      <c r="H57" s="6">
        <v>22</v>
      </c>
      <c r="I57" s="6">
        <v>116</v>
      </c>
      <c r="J57" s="6">
        <v>2</v>
      </c>
      <c r="K57" s="6">
        <v>5</v>
      </c>
      <c r="L57" s="6">
        <v>11</v>
      </c>
      <c r="M57" s="6">
        <v>29</v>
      </c>
      <c r="N57" s="115"/>
    </row>
    <row r="59" spans="1:15" x14ac:dyDescent="0.2">
      <c r="A59" s="142" t="s">
        <v>290</v>
      </c>
      <c r="B59" s="142"/>
      <c r="C59" s="142"/>
      <c r="D59" s="142"/>
      <c r="E59" s="142"/>
      <c r="F59" s="142"/>
      <c r="G59" s="142"/>
      <c r="H59" s="142"/>
      <c r="I59" s="142"/>
      <c r="J59" s="142"/>
      <c r="K59" s="142"/>
      <c r="L59" s="142"/>
      <c r="M59" s="142"/>
      <c r="N59" s="106"/>
      <c r="O59" s="106"/>
    </row>
    <row r="60" spans="1:15" x14ac:dyDescent="0.2">
      <c r="A60" s="107" t="s">
        <v>532</v>
      </c>
      <c r="B60" s="97">
        <f>+B42/$B$55</f>
        <v>6.7725516356641952E-2</v>
      </c>
      <c r="C60" s="97">
        <f>+C42/$C$55</f>
        <v>0.10754954688177794</v>
      </c>
      <c r="D60" s="97">
        <f>+D42/$D$55</f>
        <v>0.10574821056964799</v>
      </c>
      <c r="E60" s="97">
        <f>+E42/$E$55</f>
        <v>0.12190301710293169</v>
      </c>
      <c r="F60" s="97">
        <f>+F42/$F$55</f>
        <v>0.15400700541294229</v>
      </c>
      <c r="G60" s="97">
        <f>+G42/$G$55</f>
        <v>0.17345859395331553</v>
      </c>
      <c r="H60" s="97">
        <f>+H42/$H$55</f>
        <v>0.11600510152083074</v>
      </c>
      <c r="I60" s="97">
        <f>+I42/$I$55</f>
        <v>7.3509130584508392E-2</v>
      </c>
      <c r="J60" s="97">
        <f>+J42/$J$55</f>
        <v>0.21264422515834597</v>
      </c>
      <c r="K60" s="97">
        <f>+K42/$K$55</f>
        <v>9.2139742484309076E-2</v>
      </c>
      <c r="L60" s="97">
        <f>+L42/$L$55</f>
        <v>0.10972638387206014</v>
      </c>
      <c r="M60" s="99">
        <f>+M42/$M$55</f>
        <v>0.13069270951287709</v>
      </c>
      <c r="N60" s="108"/>
      <c r="O60" s="109"/>
    </row>
    <row r="61" spans="1:15" x14ac:dyDescent="0.2">
      <c r="A61" s="94" t="s">
        <v>535</v>
      </c>
      <c r="B61" s="97">
        <f t="shared" ref="B61:B73" si="20">+B43/$B$55</f>
        <v>3.9678835458388916E-3</v>
      </c>
      <c r="C61" s="97">
        <f t="shared" ref="C61:C73" si="21">+C43/$C$55</f>
        <v>2.8120477291434659E-3</v>
      </c>
      <c r="D61" s="97">
        <f t="shared" ref="D61:D73" si="22">+D43/$D$55</f>
        <v>1.901422283848957E-3</v>
      </c>
      <c r="E61" s="97">
        <f t="shared" ref="E61:E73" si="23">+E43/$E$55</f>
        <v>5.1966767739275921E-4</v>
      </c>
      <c r="F61" s="97">
        <f t="shared" ref="F61:F73" si="24">+F43/$F$55</f>
        <v>7.4650513549144148E-4</v>
      </c>
      <c r="G61" s="97">
        <f t="shared" ref="G61:G73" si="25">+G43/$G$55</f>
        <v>1.9885049566965036E-2</v>
      </c>
      <c r="H61" s="97">
        <f t="shared" ref="H61:H73" si="26">+H43/$H$55</f>
        <v>3.584795089856976E-3</v>
      </c>
      <c r="I61" s="97">
        <f t="shared" ref="I61:I73" si="27">+I43/$I$55</f>
        <v>3.8201676380821537E-3</v>
      </c>
      <c r="J61" s="97">
        <f t="shared" ref="J61:J73" si="28">+J43/$J$55</f>
        <v>1.1031871863077303E-2</v>
      </c>
      <c r="K61" s="97">
        <f t="shared" ref="K61:K73" si="29">+K43/$K$55</f>
        <v>1.520175301652972E-3</v>
      </c>
      <c r="L61" s="97">
        <f t="shared" ref="L61:L73" si="30">+L43/$L$55</f>
        <v>1.2236667628245995E-3</v>
      </c>
      <c r="M61" s="99">
        <f t="shared" ref="M61:M73" si="31">+M43/$M$55</f>
        <v>2.1115749812911804E-3</v>
      </c>
      <c r="N61" s="108"/>
      <c r="O61" s="109"/>
    </row>
    <row r="62" spans="1:15" x14ac:dyDescent="0.2">
      <c r="A62" s="94" t="s">
        <v>536</v>
      </c>
      <c r="B62" s="97">
        <f t="shared" si="20"/>
        <v>0.17348093743016127</v>
      </c>
      <c r="C62" s="97">
        <f t="shared" si="21"/>
        <v>0.12759921443689506</v>
      </c>
      <c r="D62" s="97">
        <f t="shared" si="22"/>
        <v>0.1320509869385931</v>
      </c>
      <c r="E62" s="97">
        <f t="shared" si="23"/>
        <v>0.10877721672956669</v>
      </c>
      <c r="F62" s="97">
        <f t="shared" si="24"/>
        <v>8.3962899343660871E-2</v>
      </c>
      <c r="G62" s="97">
        <f t="shared" si="25"/>
        <v>9.2118330922644653E-2</v>
      </c>
      <c r="H62" s="97">
        <f t="shared" si="26"/>
        <v>3.4724384816605704E-2</v>
      </c>
      <c r="I62" s="97">
        <f t="shared" si="27"/>
        <v>9.5611474340989627E-2</v>
      </c>
      <c r="J62" s="97">
        <f t="shared" si="28"/>
        <v>0.10073444927219213</v>
      </c>
      <c r="K62" s="97">
        <f t="shared" si="29"/>
        <v>0.13438567729681097</v>
      </c>
      <c r="L62" s="97">
        <f t="shared" si="30"/>
        <v>9.9603235030891468E-2</v>
      </c>
      <c r="M62" s="99">
        <f t="shared" si="31"/>
        <v>8.5022466443070099E-2</v>
      </c>
      <c r="N62" s="108"/>
      <c r="O62" s="109"/>
    </row>
    <row r="63" spans="1:15" x14ac:dyDescent="0.2">
      <c r="A63" s="94" t="s">
        <v>537</v>
      </c>
      <c r="B63" s="97">
        <f t="shared" si="20"/>
        <v>0.12904384119576823</v>
      </c>
      <c r="C63" s="97">
        <f t="shared" si="21"/>
        <v>0.13551030748344797</v>
      </c>
      <c r="D63" s="97">
        <f t="shared" si="22"/>
        <v>0.15453823696507429</v>
      </c>
      <c r="E63" s="97">
        <f t="shared" si="23"/>
        <v>7.3662252689270652E-2</v>
      </c>
      <c r="F63" s="97">
        <f t="shared" si="24"/>
        <v>9.2825200665882027E-2</v>
      </c>
      <c r="G63" s="97">
        <f t="shared" si="25"/>
        <v>0.13002441215494778</v>
      </c>
      <c r="H63" s="97">
        <f t="shared" si="26"/>
        <v>0.1841837991325716</v>
      </c>
      <c r="I63" s="97">
        <f t="shared" si="27"/>
        <v>0.13835787184230577</v>
      </c>
      <c r="J63" s="97">
        <f t="shared" si="28"/>
        <v>0.12237501337417341</v>
      </c>
      <c r="K63" s="97">
        <f t="shared" si="29"/>
        <v>0.13324491920255738</v>
      </c>
      <c r="L63" s="97">
        <f t="shared" si="30"/>
        <v>8.1346994890189511E-2</v>
      </c>
      <c r="M63" s="99">
        <f t="shared" si="31"/>
        <v>6.6089817559667863E-2</v>
      </c>
      <c r="N63" s="108"/>
      <c r="O63" s="109"/>
    </row>
    <row r="64" spans="1:15" x14ac:dyDescent="0.2">
      <c r="A64" s="94" t="s">
        <v>538</v>
      </c>
      <c r="B64" s="97">
        <f t="shared" si="20"/>
        <v>2.7769299458184918E-2</v>
      </c>
      <c r="C64" s="97">
        <f t="shared" si="21"/>
        <v>2.9916252172164311E-2</v>
      </c>
      <c r="D64" s="97">
        <f t="shared" si="22"/>
        <v>4.6957829266999804E-2</v>
      </c>
      <c r="E64" s="97">
        <f t="shared" si="23"/>
        <v>4.2795421097672426E-2</v>
      </c>
      <c r="F64" s="97">
        <f t="shared" si="24"/>
        <v>4.8794513630435472E-2</v>
      </c>
      <c r="G64" s="97">
        <f t="shared" si="25"/>
        <v>4.2565939980663069E-2</v>
      </c>
      <c r="H64" s="97">
        <f t="shared" si="26"/>
        <v>4.5975144477032777E-2</v>
      </c>
      <c r="I64" s="97">
        <f t="shared" si="27"/>
        <v>3.5357734157084555E-2</v>
      </c>
      <c r="J64" s="97">
        <f t="shared" si="28"/>
        <v>5.9025615678852013E-2</v>
      </c>
      <c r="K64" s="97">
        <f t="shared" si="29"/>
        <v>5.6124596425101612E-2</v>
      </c>
      <c r="L64" s="97">
        <f t="shared" si="30"/>
        <v>5.861450551520505E-2</v>
      </c>
      <c r="M64" s="99">
        <f t="shared" si="31"/>
        <v>5.3096412749021847E-2</v>
      </c>
      <c r="N64" s="108"/>
      <c r="O64" s="109"/>
    </row>
    <row r="65" spans="1:15" x14ac:dyDescent="0.2">
      <c r="A65" s="94" t="s">
        <v>539</v>
      </c>
      <c r="B65" s="97">
        <f t="shared" si="20"/>
        <v>0.26419585951445418</v>
      </c>
      <c r="C65" s="97">
        <f t="shared" si="21"/>
        <v>0.28180146677250328</v>
      </c>
      <c r="D65" s="97">
        <f t="shared" si="22"/>
        <v>0.30781383902776954</v>
      </c>
      <c r="E65" s="97">
        <f t="shared" si="23"/>
        <v>0.33962753242409949</v>
      </c>
      <c r="F65" s="97">
        <f t="shared" si="24"/>
        <v>0.32510242044936433</v>
      </c>
      <c r="G65" s="97">
        <f t="shared" si="25"/>
        <v>0.38908213240663103</v>
      </c>
      <c r="H65" s="97">
        <f t="shared" si="26"/>
        <v>0.31839727692406417</v>
      </c>
      <c r="I65" s="97">
        <f t="shared" si="27"/>
        <v>0.20202093156072776</v>
      </c>
      <c r="J65" s="97">
        <f t="shared" si="28"/>
        <v>0.22346422558191359</v>
      </c>
      <c r="K65" s="97">
        <f t="shared" si="29"/>
        <v>0.31632742590871732</v>
      </c>
      <c r="L65" s="97">
        <f t="shared" si="30"/>
        <v>0.31790928287752962</v>
      </c>
      <c r="M65" s="99">
        <f t="shared" si="31"/>
        <v>0.29080790593803874</v>
      </c>
      <c r="N65" s="108"/>
      <c r="O65" s="109"/>
    </row>
    <row r="66" spans="1:15" x14ac:dyDescent="0.2">
      <c r="A66" s="94" t="s">
        <v>540</v>
      </c>
      <c r="B66" s="97">
        <f t="shared" si="20"/>
        <v>2.1462089161466115E-4</v>
      </c>
      <c r="C66" s="97">
        <f t="shared" si="21"/>
        <v>1.0938178013985944E-2</v>
      </c>
      <c r="D66" s="97">
        <f t="shared" si="22"/>
        <v>7.3057879711267926E-2</v>
      </c>
      <c r="E66" s="97">
        <f t="shared" si="23"/>
        <v>4.7304466789529126E-2</v>
      </c>
      <c r="F66" s="97">
        <f t="shared" si="24"/>
        <v>0.11005937691078807</v>
      </c>
      <c r="G66" s="97">
        <f t="shared" si="25"/>
        <v>5.4649242746146687E-2</v>
      </c>
      <c r="H66" s="97">
        <f t="shared" si="26"/>
        <v>4.2825089838102681E-2</v>
      </c>
      <c r="I66" s="97">
        <f t="shared" si="27"/>
        <v>3.6624490609286284E-2</v>
      </c>
      <c r="J66" s="97">
        <f t="shared" si="28"/>
        <v>3.3757214731322184E-2</v>
      </c>
      <c r="K66" s="97">
        <f t="shared" si="29"/>
        <v>4.6166746387099111E-2</v>
      </c>
      <c r="L66" s="97">
        <f t="shared" si="30"/>
        <v>3.481730236447714E-3</v>
      </c>
      <c r="M66" s="99">
        <f t="shared" si="31"/>
        <v>5.7747449647952774E-2</v>
      </c>
      <c r="N66" s="108"/>
      <c r="O66" s="109"/>
    </row>
    <row r="67" spans="1:15" x14ac:dyDescent="0.2">
      <c r="A67" s="94" t="s">
        <v>541</v>
      </c>
      <c r="B67" s="97">
        <f t="shared" si="20"/>
        <v>0.11164093364274554</v>
      </c>
      <c r="C67" s="97">
        <f t="shared" si="21"/>
        <v>9.6122805393986877E-2</v>
      </c>
      <c r="D67" s="97">
        <f t="shared" si="22"/>
        <v>7.1683230068104786E-2</v>
      </c>
      <c r="E67" s="97">
        <f t="shared" si="23"/>
        <v>4.4133660697539816E-2</v>
      </c>
      <c r="F67" s="97">
        <f t="shared" si="24"/>
        <v>5.4171449159341613E-2</v>
      </c>
      <c r="G67" s="97">
        <f t="shared" si="25"/>
        <v>1.4666298375365974E-2</v>
      </c>
      <c r="H67" s="97">
        <f t="shared" si="26"/>
        <v>0.15227564302188198</v>
      </c>
      <c r="I67" s="97">
        <f t="shared" si="27"/>
        <v>6.6946024157541889E-2</v>
      </c>
      <c r="J67" s="97">
        <f t="shared" si="28"/>
        <v>3.2127680911573649E-2</v>
      </c>
      <c r="K67" s="97">
        <f t="shared" si="29"/>
        <v>8.1263671473499388E-2</v>
      </c>
      <c r="L67" s="97">
        <f t="shared" si="30"/>
        <v>0.15175314583793251</v>
      </c>
      <c r="M67" s="99">
        <f t="shared" si="31"/>
        <v>0.16003441915326388</v>
      </c>
      <c r="N67" s="108"/>
      <c r="O67" s="109"/>
    </row>
    <row r="68" spans="1:15" x14ac:dyDescent="0.2">
      <c r="A68" s="95" t="s">
        <v>533</v>
      </c>
      <c r="B68" s="98">
        <f>+B50/$B$55</f>
        <v>0.77803889203540966</v>
      </c>
      <c r="C68" s="98">
        <f t="shared" si="21"/>
        <v>0.79224981888390478</v>
      </c>
      <c r="D68" s="98">
        <f t="shared" si="22"/>
        <v>0.89375163483130637</v>
      </c>
      <c r="E68" s="98">
        <f t="shared" si="23"/>
        <v>0.77872323520800268</v>
      </c>
      <c r="F68" s="98">
        <f t="shared" si="24"/>
        <v>0.86966937070790606</v>
      </c>
      <c r="G68" s="98">
        <f t="shared" si="25"/>
        <v>0.91645000010667976</v>
      </c>
      <c r="H68" s="98">
        <f t="shared" si="26"/>
        <v>0.89797123482094665</v>
      </c>
      <c r="I68" s="98">
        <f t="shared" si="27"/>
        <v>0.65224782489052646</v>
      </c>
      <c r="J68" s="98">
        <f t="shared" si="28"/>
        <v>0.79516029657145026</v>
      </c>
      <c r="K68" s="98">
        <f t="shared" si="29"/>
        <v>0.86117295447974795</v>
      </c>
      <c r="L68" s="98">
        <f t="shared" si="30"/>
        <v>0.82365894502308057</v>
      </c>
      <c r="M68" s="100">
        <f t="shared" si="31"/>
        <v>0.84560275598518353</v>
      </c>
      <c r="N68" s="110"/>
      <c r="O68" s="110"/>
    </row>
    <row r="69" spans="1:15" x14ac:dyDescent="0.2">
      <c r="A69" s="94" t="s">
        <v>542</v>
      </c>
      <c r="B69" s="97">
        <f t="shared" si="20"/>
        <v>8.2479501101901762E-2</v>
      </c>
      <c r="C69" s="97">
        <f t="shared" si="21"/>
        <v>0.10179175420419725</v>
      </c>
      <c r="D69" s="97">
        <f t="shared" si="22"/>
        <v>5.3207777376644422E-2</v>
      </c>
      <c r="E69" s="97">
        <f t="shared" si="23"/>
        <v>6.9306300849029293E-2</v>
      </c>
      <c r="F69" s="97">
        <f t="shared" si="24"/>
        <v>7.4859485284501981E-2</v>
      </c>
      <c r="G69" s="97">
        <f t="shared" si="25"/>
        <v>4.3431741841146856E-2</v>
      </c>
      <c r="H69" s="97">
        <f t="shared" si="26"/>
        <v>1.213404184643724E-2</v>
      </c>
      <c r="I69" s="97">
        <f t="shared" si="27"/>
        <v>0.19846099393004638</v>
      </c>
      <c r="J69" s="97">
        <f t="shared" si="28"/>
        <v>9.4135630865704673E-2</v>
      </c>
      <c r="K69" s="97">
        <f t="shared" si="29"/>
        <v>4.2553366142467693E-2</v>
      </c>
      <c r="L69" s="97">
        <f t="shared" si="30"/>
        <v>9.2113861970096762E-3</v>
      </c>
      <c r="M69" s="99">
        <f t="shared" si="31"/>
        <v>5.29460126583483E-2</v>
      </c>
      <c r="N69" s="108"/>
      <c r="O69" s="109"/>
    </row>
    <row r="70" spans="1:15" x14ac:dyDescent="0.2">
      <c r="A70" s="94" t="s">
        <v>543</v>
      </c>
      <c r="B70" s="97">
        <f t="shared" si="20"/>
        <v>0.12256891305065086</v>
      </c>
      <c r="C70" s="97">
        <f t="shared" si="21"/>
        <v>9.7710806422176777E-2</v>
      </c>
      <c r="D70" s="97">
        <f t="shared" si="22"/>
        <v>5.3040587792049183E-2</v>
      </c>
      <c r="E70" s="97">
        <f t="shared" si="23"/>
        <v>4.7123933871203602E-2</v>
      </c>
      <c r="F70" s="97">
        <f t="shared" si="24"/>
        <v>4.4015279235720114E-2</v>
      </c>
      <c r="G70" s="97">
        <f t="shared" si="25"/>
        <v>2.7653293458086266E-2</v>
      </c>
      <c r="H70" s="97">
        <f t="shared" si="26"/>
        <v>7.6065423748966673E-2</v>
      </c>
      <c r="I70" s="97">
        <f t="shared" si="27"/>
        <v>0.1181617411145479</v>
      </c>
      <c r="J70" s="97">
        <f t="shared" si="28"/>
        <v>6.9642343686891983E-2</v>
      </c>
      <c r="K70" s="97">
        <f t="shared" si="29"/>
        <v>2.0762261012745798E-2</v>
      </c>
      <c r="L70" s="97">
        <f t="shared" si="30"/>
        <v>5.8549831674884721E-2</v>
      </c>
      <c r="M70" s="99">
        <f t="shared" si="31"/>
        <v>5.4768153370241358E-2</v>
      </c>
      <c r="N70" s="108"/>
      <c r="O70" s="109"/>
    </row>
    <row r="71" spans="1:15" x14ac:dyDescent="0.2">
      <c r="A71" s="94" t="s">
        <v>544</v>
      </c>
      <c r="B71" s="97">
        <f t="shared" si="20"/>
        <v>1.6912693812037742E-2</v>
      </c>
      <c r="C71" s="97">
        <f t="shared" si="21"/>
        <v>8.2476204897212312E-3</v>
      </c>
      <c r="D71" s="97">
        <f t="shared" si="22"/>
        <v>0</v>
      </c>
      <c r="E71" s="97">
        <f t="shared" si="23"/>
        <v>0.10484653007176446</v>
      </c>
      <c r="F71" s="97">
        <f t="shared" si="24"/>
        <v>1.1455864771871787E-2</v>
      </c>
      <c r="G71" s="97">
        <f t="shared" si="25"/>
        <v>1.246496459408713E-2</v>
      </c>
      <c r="H71" s="97">
        <f t="shared" si="26"/>
        <v>1.3829299583649465E-2</v>
      </c>
      <c r="I71" s="97">
        <f t="shared" si="27"/>
        <v>3.1129440064879284E-2</v>
      </c>
      <c r="J71" s="97">
        <f t="shared" si="28"/>
        <v>4.1061728875953107E-2</v>
      </c>
      <c r="K71" s="97">
        <f t="shared" si="29"/>
        <v>7.5511418365038552E-2</v>
      </c>
      <c r="L71" s="97">
        <f t="shared" si="30"/>
        <v>0.108579837105025</v>
      </c>
      <c r="M71" s="99">
        <f t="shared" si="31"/>
        <v>4.668307798622684E-2</v>
      </c>
      <c r="N71" s="109"/>
      <c r="O71" s="109"/>
    </row>
    <row r="72" spans="1:15" x14ac:dyDescent="0.2">
      <c r="A72" s="95" t="s">
        <v>547</v>
      </c>
      <c r="B72" s="98">
        <f t="shared" si="20"/>
        <v>0.22196110796459037</v>
      </c>
      <c r="C72" s="98">
        <f t="shared" si="21"/>
        <v>0.20775018111609528</v>
      </c>
      <c r="D72" s="98">
        <f t="shared" si="22"/>
        <v>0.10624836516869361</v>
      </c>
      <c r="E72" s="98">
        <f t="shared" si="23"/>
        <v>0.22127676479199734</v>
      </c>
      <c r="F72" s="98">
        <f t="shared" si="24"/>
        <v>0.13033062929209388</v>
      </c>
      <c r="G72" s="98">
        <f t="shared" si="25"/>
        <v>8.3549999893320251E-2</v>
      </c>
      <c r="H72" s="98">
        <f t="shared" si="26"/>
        <v>0.10202876517905338</v>
      </c>
      <c r="I72" s="98">
        <f t="shared" si="27"/>
        <v>0.34775217510947354</v>
      </c>
      <c r="J72" s="98">
        <f t="shared" si="28"/>
        <v>0.20483970342854976</v>
      </c>
      <c r="K72" s="98">
        <f t="shared" si="29"/>
        <v>0.13882704552025202</v>
      </c>
      <c r="L72" s="98">
        <f t="shared" si="30"/>
        <v>0.1763410549769194</v>
      </c>
      <c r="M72" s="100">
        <f t="shared" si="31"/>
        <v>0.1543972440148165</v>
      </c>
      <c r="N72" s="110"/>
      <c r="O72" s="110"/>
    </row>
    <row r="73" spans="1:15" x14ac:dyDescent="0.2">
      <c r="A73" s="96" t="s">
        <v>3</v>
      </c>
      <c r="B73" s="98">
        <f t="shared" si="20"/>
        <v>1</v>
      </c>
      <c r="C73" s="98">
        <f t="shared" si="21"/>
        <v>1</v>
      </c>
      <c r="D73" s="98">
        <f t="shared" si="22"/>
        <v>1</v>
      </c>
      <c r="E73" s="98">
        <f t="shared" si="23"/>
        <v>1</v>
      </c>
      <c r="F73" s="98">
        <f t="shared" si="24"/>
        <v>1</v>
      </c>
      <c r="G73" s="98">
        <f t="shared" si="25"/>
        <v>1</v>
      </c>
      <c r="H73" s="98">
        <f t="shared" si="26"/>
        <v>1</v>
      </c>
      <c r="I73" s="98">
        <f t="shared" si="27"/>
        <v>1</v>
      </c>
      <c r="J73" s="98">
        <f t="shared" si="28"/>
        <v>1</v>
      </c>
      <c r="K73" s="98">
        <f t="shared" si="29"/>
        <v>1</v>
      </c>
      <c r="L73" s="98">
        <f t="shared" si="30"/>
        <v>1</v>
      </c>
      <c r="M73" s="100">
        <f t="shared" si="31"/>
        <v>1</v>
      </c>
      <c r="N73" s="110"/>
      <c r="O73" s="110"/>
    </row>
  </sheetData>
  <mergeCells count="6">
    <mergeCell ref="A59:M59"/>
    <mergeCell ref="A1:O1"/>
    <mergeCell ref="A2:O2"/>
    <mergeCell ref="A22:O22"/>
    <mergeCell ref="A38:M38"/>
    <mergeCell ref="A39:M39"/>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M36"/>
  <sheetViews>
    <sheetView workbookViewId="0">
      <selection sqref="A1:G1"/>
    </sheetView>
  </sheetViews>
  <sheetFormatPr baseColWidth="10" defaultRowHeight="12.75" x14ac:dyDescent="0.2"/>
  <cols>
    <col min="1" max="1" width="24.7109375" style="3" bestFit="1" customWidth="1"/>
    <col min="2" max="5" width="11.28515625" style="2" bestFit="1" customWidth="1"/>
    <col min="6" max="6" width="10.140625" style="2" bestFit="1" customWidth="1"/>
    <col min="7" max="7" width="11.28515625" style="2" bestFit="1" customWidth="1"/>
    <col min="8" max="8" width="11.42578125" style="2"/>
    <col min="9" max="9" width="24.7109375" style="2" bestFit="1" customWidth="1"/>
    <col min="10" max="13" width="11.28515625" style="2" bestFit="1" customWidth="1"/>
    <col min="14" max="16384" width="11.42578125" style="2"/>
  </cols>
  <sheetData>
    <row r="1" spans="1:13" ht="15" x14ac:dyDescent="0.2">
      <c r="A1" s="143" t="s">
        <v>552</v>
      </c>
      <c r="B1" s="143"/>
      <c r="C1" s="143"/>
      <c r="D1" s="143"/>
      <c r="E1" s="143"/>
      <c r="F1" s="143"/>
      <c r="G1" s="143"/>
      <c r="I1" s="147" t="s">
        <v>465</v>
      </c>
      <c r="J1" s="148"/>
      <c r="K1" s="148"/>
      <c r="L1" s="148"/>
      <c r="M1" s="149"/>
    </row>
    <row r="2" spans="1:13" ht="15" x14ac:dyDescent="0.2">
      <c r="A2" s="144" t="s">
        <v>436</v>
      </c>
      <c r="B2" s="144"/>
      <c r="C2" s="144"/>
      <c r="D2" s="144"/>
      <c r="E2" s="144"/>
      <c r="F2" s="144"/>
      <c r="G2" s="144"/>
      <c r="I2" s="150" t="s">
        <v>436</v>
      </c>
      <c r="J2" s="151"/>
      <c r="K2" s="151"/>
      <c r="L2" s="151"/>
      <c r="M2" s="152"/>
    </row>
    <row r="3" spans="1:13" s="13" customFormat="1" ht="38.25" x14ac:dyDescent="0.2">
      <c r="A3" s="54" t="s">
        <v>466</v>
      </c>
      <c r="B3" s="54" t="s">
        <v>275</v>
      </c>
      <c r="C3" s="54" t="s">
        <v>467</v>
      </c>
      <c r="D3" s="54" t="s">
        <v>467</v>
      </c>
      <c r="E3" s="54" t="s">
        <v>468</v>
      </c>
      <c r="F3" s="54" t="s">
        <v>469</v>
      </c>
      <c r="G3" s="154" t="s">
        <v>289</v>
      </c>
      <c r="I3" s="54" t="s">
        <v>466</v>
      </c>
      <c r="J3" s="54" t="s">
        <v>215</v>
      </c>
      <c r="K3" s="54" t="s">
        <v>470</v>
      </c>
      <c r="L3" s="49" t="s">
        <v>471</v>
      </c>
      <c r="M3" s="154" t="s">
        <v>289</v>
      </c>
    </row>
    <row r="4" spans="1:13" x14ac:dyDescent="0.2">
      <c r="A4" s="4" t="s">
        <v>425</v>
      </c>
      <c r="B4" s="4" t="s">
        <v>303</v>
      </c>
      <c r="C4" s="4" t="s">
        <v>222</v>
      </c>
      <c r="D4" s="4" t="s">
        <v>422</v>
      </c>
      <c r="E4" s="4" t="s">
        <v>147</v>
      </c>
      <c r="F4" s="4" t="s">
        <v>77</v>
      </c>
      <c r="G4" s="155"/>
      <c r="I4" s="4" t="s">
        <v>425</v>
      </c>
      <c r="J4" s="4" t="s">
        <v>472</v>
      </c>
      <c r="K4" s="4" t="s">
        <v>225</v>
      </c>
      <c r="L4" s="4" t="s">
        <v>189</v>
      </c>
      <c r="M4" s="155"/>
    </row>
    <row r="5" spans="1:13" x14ac:dyDescent="0.2">
      <c r="A5" s="5" t="s">
        <v>440</v>
      </c>
      <c r="B5" s="6">
        <v>1889816</v>
      </c>
      <c r="C5" s="6">
        <v>2842165</v>
      </c>
      <c r="D5" s="6">
        <v>2602776</v>
      </c>
      <c r="E5" s="6">
        <v>2687496</v>
      </c>
      <c r="F5" s="6">
        <v>425440.5</v>
      </c>
      <c r="G5" s="6">
        <f t="shared" ref="G5:G12" si="0">+AVERAGE(B5:F5)</f>
        <v>2089538.7</v>
      </c>
      <c r="I5" s="5" t="s">
        <v>440</v>
      </c>
      <c r="J5" s="6">
        <v>3536034</v>
      </c>
      <c r="K5" s="6">
        <v>5499989.5</v>
      </c>
      <c r="L5" s="6">
        <v>3989618.6</v>
      </c>
      <c r="M5" s="6">
        <f>+AVERAGE(J5:L5)</f>
        <v>4341880.7</v>
      </c>
    </row>
    <row r="6" spans="1:13" x14ac:dyDescent="0.2">
      <c r="A6" s="5" t="s">
        <v>405</v>
      </c>
      <c r="B6" s="6">
        <v>42270</v>
      </c>
      <c r="C6" s="6">
        <v>319488.5</v>
      </c>
      <c r="D6" s="6">
        <v>283775.5</v>
      </c>
      <c r="E6" s="6">
        <v>302468</v>
      </c>
      <c r="F6" s="6">
        <v>214355.5</v>
      </c>
      <c r="G6" s="6">
        <f t="shared" si="0"/>
        <v>232471.5</v>
      </c>
      <c r="I6" s="5" t="s">
        <v>405</v>
      </c>
      <c r="J6" s="6">
        <v>291665</v>
      </c>
      <c r="K6" s="6">
        <v>138067</v>
      </c>
      <c r="L6" s="6">
        <v>74967</v>
      </c>
      <c r="M6" s="6">
        <f t="shared" ref="M6:M16" si="1">+AVERAGE(J6:L6)</f>
        <v>168233</v>
      </c>
    </row>
    <row r="7" spans="1:13" x14ac:dyDescent="0.2">
      <c r="A7" s="5" t="s">
        <v>549</v>
      </c>
      <c r="B7" s="6">
        <v>10077537</v>
      </c>
      <c r="C7" s="6">
        <v>1411942.5</v>
      </c>
      <c r="D7" s="6">
        <v>1164421.5</v>
      </c>
      <c r="E7" s="6">
        <v>1911856</v>
      </c>
      <c r="F7" s="6">
        <v>108031.5</v>
      </c>
      <c r="G7" s="6">
        <f t="shared" si="0"/>
        <v>2934757.7</v>
      </c>
      <c r="I7" s="5" t="s">
        <v>549</v>
      </c>
      <c r="J7" s="6">
        <v>8540227</v>
      </c>
      <c r="K7" s="6">
        <v>2734611</v>
      </c>
      <c r="L7" s="6">
        <v>3784324.8</v>
      </c>
      <c r="M7" s="6">
        <f t="shared" si="1"/>
        <v>5019720.9333333336</v>
      </c>
    </row>
    <row r="8" spans="1:13" x14ac:dyDescent="0.2">
      <c r="A8" s="5" t="s">
        <v>442</v>
      </c>
      <c r="B8" s="6">
        <v>1941458</v>
      </c>
      <c r="C8" s="6">
        <v>1323560</v>
      </c>
      <c r="D8" s="6">
        <v>923285</v>
      </c>
      <c r="E8" s="6">
        <v>1121305</v>
      </c>
      <c r="F8" s="6">
        <v>2261885</v>
      </c>
      <c r="G8" s="6">
        <f t="shared" si="0"/>
        <v>1514298.6</v>
      </c>
      <c r="I8" s="5" t="s">
        <v>442</v>
      </c>
      <c r="J8" s="6">
        <v>6013551</v>
      </c>
      <c r="K8" s="6">
        <v>18215752.5</v>
      </c>
      <c r="L8" s="6">
        <v>2663790.7999999998</v>
      </c>
      <c r="M8" s="6">
        <f t="shared" si="1"/>
        <v>8964364.7666666675</v>
      </c>
    </row>
    <row r="9" spans="1:13" x14ac:dyDescent="0.2">
      <c r="A9" s="5" t="s">
        <v>531</v>
      </c>
      <c r="B9" s="6">
        <v>0</v>
      </c>
      <c r="C9" s="6">
        <v>854900.5</v>
      </c>
      <c r="D9" s="6">
        <v>836242.5</v>
      </c>
      <c r="E9" s="6">
        <v>1572485</v>
      </c>
      <c r="F9" s="6">
        <v>0</v>
      </c>
      <c r="G9" s="6">
        <f t="shared" si="0"/>
        <v>652725.6</v>
      </c>
      <c r="I9" s="5" t="s">
        <v>531</v>
      </c>
      <c r="J9" s="6">
        <v>0</v>
      </c>
      <c r="K9" s="6">
        <v>0</v>
      </c>
      <c r="L9" s="6">
        <v>0</v>
      </c>
      <c r="M9" s="6">
        <f t="shared" si="1"/>
        <v>0</v>
      </c>
    </row>
    <row r="10" spans="1:13" x14ac:dyDescent="0.2">
      <c r="A10" s="5" t="s">
        <v>444</v>
      </c>
      <c r="B10" s="6">
        <v>10936331</v>
      </c>
      <c r="C10" s="6">
        <v>7930014</v>
      </c>
      <c r="D10" s="6">
        <v>8907652.5</v>
      </c>
      <c r="E10" s="6">
        <v>6934180</v>
      </c>
      <c r="F10" s="6">
        <v>1320331</v>
      </c>
      <c r="G10" s="6">
        <f t="shared" si="0"/>
        <v>7205701.7000000002</v>
      </c>
      <c r="I10" s="5" t="s">
        <v>444</v>
      </c>
      <c r="J10" s="6">
        <v>20895045</v>
      </c>
      <c r="K10" s="6">
        <v>8477385.5</v>
      </c>
      <c r="L10" s="6">
        <v>6323971.7999999998</v>
      </c>
      <c r="M10" s="6">
        <f t="shared" si="1"/>
        <v>11898800.766666666</v>
      </c>
    </row>
    <row r="11" spans="1:13" x14ac:dyDescent="0.2">
      <c r="A11" s="5" t="s">
        <v>445</v>
      </c>
      <c r="B11" s="6">
        <v>4118826</v>
      </c>
      <c r="C11" s="6">
        <v>473118.5</v>
      </c>
      <c r="D11" s="6">
        <v>384264</v>
      </c>
      <c r="E11" s="6">
        <v>583629</v>
      </c>
      <c r="F11" s="6">
        <v>187778.5</v>
      </c>
      <c r="G11" s="6">
        <f t="shared" si="0"/>
        <v>1149523.2</v>
      </c>
      <c r="I11" s="5" t="s">
        <v>445</v>
      </c>
      <c r="J11" s="6">
        <v>3690060</v>
      </c>
      <c r="K11" s="6">
        <v>54680</v>
      </c>
      <c r="L11" s="6">
        <v>61557.8</v>
      </c>
      <c r="M11" s="6">
        <f t="shared" si="1"/>
        <v>1268765.9333333333</v>
      </c>
    </row>
    <row r="12" spans="1:13" x14ac:dyDescent="0.2">
      <c r="A12" s="5" t="s">
        <v>446</v>
      </c>
      <c r="B12" s="6">
        <v>0</v>
      </c>
      <c r="C12" s="6">
        <v>75263.5</v>
      </c>
      <c r="D12" s="6">
        <v>36099.5</v>
      </c>
      <c r="E12" s="6">
        <v>0</v>
      </c>
      <c r="F12" s="6">
        <v>0</v>
      </c>
      <c r="G12" s="6">
        <f t="shared" si="0"/>
        <v>22272.6</v>
      </c>
      <c r="I12" s="5" t="s">
        <v>446</v>
      </c>
      <c r="J12" s="6">
        <v>0</v>
      </c>
      <c r="K12" s="6">
        <v>3615241</v>
      </c>
      <c r="L12" s="6">
        <v>2144810.7999999998</v>
      </c>
      <c r="M12" s="6">
        <f t="shared" si="1"/>
        <v>1920017.2666666666</v>
      </c>
    </row>
    <row r="13" spans="1:13" x14ac:dyDescent="0.2">
      <c r="A13" s="7" t="s">
        <v>553</v>
      </c>
      <c r="B13" s="4">
        <f>SUM(B5:B12)</f>
        <v>29006238</v>
      </c>
      <c r="C13" s="4">
        <f t="shared" ref="C13:G13" si="2">SUM(C5:C12)</f>
        <v>15230452.5</v>
      </c>
      <c r="D13" s="4">
        <f t="shared" si="2"/>
        <v>15138516.5</v>
      </c>
      <c r="E13" s="4">
        <f t="shared" si="2"/>
        <v>15113419</v>
      </c>
      <c r="F13" s="4">
        <f t="shared" si="2"/>
        <v>4517822</v>
      </c>
      <c r="G13" s="4">
        <f t="shared" si="2"/>
        <v>15801289.6</v>
      </c>
      <c r="I13" s="7" t="s">
        <v>548</v>
      </c>
      <c r="J13" s="4">
        <f>SUM(J5:J12)</f>
        <v>42966582</v>
      </c>
      <c r="K13" s="4">
        <f t="shared" ref="K13:M13" si="3">SUM(K5:K12)</f>
        <v>38735726.5</v>
      </c>
      <c r="L13" s="4">
        <f t="shared" si="3"/>
        <v>19043041.600000001</v>
      </c>
      <c r="M13" s="4">
        <f t="shared" si="3"/>
        <v>33581783.366666667</v>
      </c>
    </row>
    <row r="14" spans="1:13" x14ac:dyDescent="0.2">
      <c r="A14" s="5" t="s">
        <v>448</v>
      </c>
      <c r="B14" s="6">
        <v>941481</v>
      </c>
      <c r="C14" s="6">
        <v>1482666</v>
      </c>
      <c r="D14" s="6">
        <v>1353417.5</v>
      </c>
      <c r="E14" s="6">
        <v>2558072</v>
      </c>
      <c r="F14" s="6">
        <v>1538398.5</v>
      </c>
      <c r="G14" s="6">
        <f>+AVERAGE(B14:F14)</f>
        <v>1574807</v>
      </c>
      <c r="I14" s="5" t="s">
        <v>448</v>
      </c>
      <c r="J14" s="6">
        <v>2529952</v>
      </c>
      <c r="K14" s="6">
        <v>3561573</v>
      </c>
      <c r="L14" s="6">
        <v>962479.8</v>
      </c>
      <c r="M14" s="6">
        <f t="shared" si="1"/>
        <v>2351334.9333333331</v>
      </c>
    </row>
    <row r="15" spans="1:13" x14ac:dyDescent="0.2">
      <c r="A15" s="5" t="s">
        <v>412</v>
      </c>
      <c r="B15" s="6">
        <v>997946</v>
      </c>
      <c r="C15" s="6">
        <v>286097.5</v>
      </c>
      <c r="D15" s="6">
        <v>268853.5</v>
      </c>
      <c r="E15" s="6">
        <v>524236</v>
      </c>
      <c r="F15" s="6">
        <v>0</v>
      </c>
      <c r="G15" s="6">
        <f>+AVERAGE(B15:F15)</f>
        <v>415426.6</v>
      </c>
      <c r="I15" s="5" t="s">
        <v>412</v>
      </c>
      <c r="J15" s="6">
        <v>5738272</v>
      </c>
      <c r="K15" s="6">
        <v>3630750</v>
      </c>
      <c r="L15" s="6">
        <v>487969.6</v>
      </c>
      <c r="M15" s="6">
        <f t="shared" si="1"/>
        <v>3285663.8666666667</v>
      </c>
    </row>
    <row r="16" spans="1:13" x14ac:dyDescent="0.2">
      <c r="A16" s="5" t="s">
        <v>413</v>
      </c>
      <c r="B16" s="6">
        <v>1519114</v>
      </c>
      <c r="C16" s="6">
        <v>207045</v>
      </c>
      <c r="D16" s="6">
        <v>191925</v>
      </c>
      <c r="E16" s="6">
        <v>368864</v>
      </c>
      <c r="F16" s="6">
        <v>121827.5</v>
      </c>
      <c r="G16" s="6">
        <f>+AVERAGE(B16:F16)</f>
        <v>481755.1</v>
      </c>
      <c r="I16" s="5" t="s">
        <v>413</v>
      </c>
      <c r="J16" s="6">
        <v>2231732</v>
      </c>
      <c r="K16" s="6">
        <v>2510406</v>
      </c>
      <c r="L16" s="6">
        <v>1657085.2</v>
      </c>
      <c r="M16" s="6">
        <f t="shared" si="1"/>
        <v>2133074.4</v>
      </c>
    </row>
    <row r="17" spans="1:13" x14ac:dyDescent="0.2">
      <c r="A17" s="7" t="s">
        <v>534</v>
      </c>
      <c r="B17" s="4">
        <f>SUM(B14:B16)</f>
        <v>3458541</v>
      </c>
      <c r="C17" s="4">
        <f t="shared" ref="C17:G17" si="4">SUM(C14:C16)</f>
        <v>1975808.5</v>
      </c>
      <c r="D17" s="4">
        <f t="shared" si="4"/>
        <v>1814196</v>
      </c>
      <c r="E17" s="4">
        <f t="shared" si="4"/>
        <v>3451172</v>
      </c>
      <c r="F17" s="4">
        <f t="shared" si="4"/>
        <v>1660226</v>
      </c>
      <c r="G17" s="4">
        <f t="shared" si="4"/>
        <v>2471988.7000000002</v>
      </c>
      <c r="I17" s="7" t="s">
        <v>547</v>
      </c>
      <c r="J17" s="4">
        <f>SUM(J14:J16)</f>
        <v>10499956</v>
      </c>
      <c r="K17" s="4">
        <f t="shared" ref="K17:M17" si="5">SUM(K14:K16)</f>
        <v>9702729</v>
      </c>
      <c r="L17" s="4">
        <f t="shared" si="5"/>
        <v>3107534.5999999996</v>
      </c>
      <c r="M17" s="4">
        <f t="shared" si="5"/>
        <v>7770073.1999999993</v>
      </c>
    </row>
    <row r="18" spans="1:13" x14ac:dyDescent="0.2">
      <c r="A18" s="7" t="s">
        <v>3</v>
      </c>
      <c r="B18" s="4">
        <f>+B17+B13</f>
        <v>32464779</v>
      </c>
      <c r="C18" s="4">
        <f t="shared" ref="C18:G18" si="6">+C17+C13</f>
        <v>17206261</v>
      </c>
      <c r="D18" s="4">
        <f t="shared" si="6"/>
        <v>16952712.5</v>
      </c>
      <c r="E18" s="4">
        <f t="shared" si="6"/>
        <v>18564591</v>
      </c>
      <c r="F18" s="4">
        <f t="shared" si="6"/>
        <v>6178048</v>
      </c>
      <c r="G18" s="4">
        <f t="shared" si="6"/>
        <v>18273278.300000001</v>
      </c>
      <c r="I18" s="7" t="s">
        <v>3</v>
      </c>
      <c r="J18" s="4">
        <f>+J17+J13</f>
        <v>53466538</v>
      </c>
      <c r="K18" s="4">
        <f t="shared" ref="K18:M18" si="7">+K17+K13</f>
        <v>48438455.5</v>
      </c>
      <c r="L18" s="4">
        <f t="shared" si="7"/>
        <v>22150576.200000003</v>
      </c>
      <c r="M18" s="4">
        <f t="shared" si="7"/>
        <v>41351856.566666663</v>
      </c>
    </row>
    <row r="19" spans="1:13" x14ac:dyDescent="0.2">
      <c r="A19" s="5" t="s">
        <v>285</v>
      </c>
      <c r="B19" s="6">
        <v>14723</v>
      </c>
      <c r="C19" s="6">
        <v>2827</v>
      </c>
      <c r="D19" s="6">
        <v>2570</v>
      </c>
      <c r="E19" s="6">
        <v>310</v>
      </c>
      <c r="F19" s="6">
        <v>899</v>
      </c>
      <c r="G19" s="6">
        <f>SUM(B19:F19)</f>
        <v>21329</v>
      </c>
      <c r="I19" s="5" t="s">
        <v>285</v>
      </c>
      <c r="J19" s="6">
        <v>62954</v>
      </c>
      <c r="K19" s="6">
        <v>3370</v>
      </c>
      <c r="L19" s="6">
        <v>8732</v>
      </c>
      <c r="M19" s="6">
        <f>SUM(J19:L19)</f>
        <v>75056</v>
      </c>
    </row>
    <row r="20" spans="1:13" x14ac:dyDescent="0.2">
      <c r="A20" s="5" t="s">
        <v>286</v>
      </c>
      <c r="B20" s="6">
        <v>6</v>
      </c>
      <c r="C20" s="6">
        <v>5</v>
      </c>
      <c r="D20" s="6">
        <v>4</v>
      </c>
      <c r="E20" s="6">
        <v>1</v>
      </c>
      <c r="F20" s="6">
        <v>4</v>
      </c>
      <c r="G20" s="6">
        <f>SUM(B20:F20)</f>
        <v>20</v>
      </c>
      <c r="I20" s="5" t="s">
        <v>286</v>
      </c>
      <c r="J20" s="6">
        <v>26</v>
      </c>
      <c r="K20" s="6">
        <v>91</v>
      </c>
      <c r="L20" s="6">
        <v>257</v>
      </c>
      <c r="M20" s="6">
        <f>SUM(J20:L20)</f>
        <v>374</v>
      </c>
    </row>
    <row r="22" spans="1:13" x14ac:dyDescent="0.2">
      <c r="A22" s="153" t="s">
        <v>304</v>
      </c>
      <c r="B22" s="153"/>
      <c r="C22" s="153"/>
      <c r="D22" s="153"/>
      <c r="E22" s="153"/>
      <c r="F22" s="153"/>
      <c r="G22" s="153"/>
      <c r="I22" s="153" t="s">
        <v>304</v>
      </c>
      <c r="J22" s="153"/>
      <c r="K22" s="153"/>
      <c r="L22" s="153"/>
      <c r="M22" s="153"/>
    </row>
    <row r="23" spans="1:13" x14ac:dyDescent="0.2">
      <c r="A23" s="58" t="s">
        <v>532</v>
      </c>
      <c r="B23" s="59">
        <f t="shared" ref="B23:B36" si="8">+B5/$B$18</f>
        <v>5.8211269511491207E-2</v>
      </c>
      <c r="C23" s="59">
        <f t="shared" ref="C23:C36" si="9">+C5/$C$18</f>
        <v>0.1651820229857027</v>
      </c>
      <c r="D23" s="59">
        <f t="shared" ref="D23:D36" si="10">+D5/$D$18</f>
        <v>0.1535315366198772</v>
      </c>
      <c r="E23" s="59">
        <f t="shared" ref="E23:E36" si="11">+E5/$E$18</f>
        <v>0.14476462207004723</v>
      </c>
      <c r="F23" s="59">
        <f t="shared" ref="F23:F36" si="12">+F5/$F$18</f>
        <v>6.8863255837442502E-2</v>
      </c>
      <c r="G23" s="59">
        <f>+G5/$G$18</f>
        <v>0.11434941588997743</v>
      </c>
      <c r="I23" s="58" t="s">
        <v>532</v>
      </c>
      <c r="J23" s="59">
        <f>+J5/$J$18</f>
        <v>6.613545840577896E-2</v>
      </c>
      <c r="K23" s="59">
        <f>+K5/$K$18</f>
        <v>0.11354593046427749</v>
      </c>
      <c r="L23" s="59">
        <f>+L5/$L$18</f>
        <v>0.18011353582756912</v>
      </c>
      <c r="M23" s="59">
        <f>+M5/$M$18</f>
        <v>0.10499844651473154</v>
      </c>
    </row>
    <row r="24" spans="1:13" x14ac:dyDescent="0.2">
      <c r="A24" s="10" t="s">
        <v>535</v>
      </c>
      <c r="B24" s="59">
        <f t="shared" si="8"/>
        <v>1.3020264206942546E-3</v>
      </c>
      <c r="C24" s="59">
        <f t="shared" si="9"/>
        <v>1.8568153766817787E-2</v>
      </c>
      <c r="D24" s="59">
        <f t="shared" si="10"/>
        <v>1.6739238632165795E-2</v>
      </c>
      <c r="E24" s="59">
        <f t="shared" si="11"/>
        <v>1.6292737071341889E-2</v>
      </c>
      <c r="F24" s="59">
        <f t="shared" si="12"/>
        <v>3.4696315082045334E-2</v>
      </c>
      <c r="G24" s="59">
        <f t="shared" ref="G24:G36" si="13">+G6/$G$18</f>
        <v>1.2721937256326907E-2</v>
      </c>
      <c r="I24" s="10" t="s">
        <v>535</v>
      </c>
      <c r="J24" s="59">
        <f t="shared" ref="J24:J36" si="14">+J6/$J$18</f>
        <v>5.4550941749772538E-3</v>
      </c>
      <c r="K24" s="59">
        <f t="shared" ref="K24:K36" si="15">+K6/$K$18</f>
        <v>2.8503592563970171E-3</v>
      </c>
      <c r="L24" s="59">
        <f t="shared" ref="L24:L36" si="16">+L6/$L$18</f>
        <v>3.3844266317550687E-3</v>
      </c>
      <c r="M24" s="59">
        <f t="shared" ref="M24:M36" si="17">+M6/$M$18</f>
        <v>4.0683300332302616E-3</v>
      </c>
    </row>
    <row r="25" spans="1:13" x14ac:dyDescent="0.2">
      <c r="A25" s="10" t="s">
        <v>536</v>
      </c>
      <c r="B25" s="59">
        <f t="shared" si="8"/>
        <v>0.31041446485743829</v>
      </c>
      <c r="C25" s="59">
        <f t="shared" si="9"/>
        <v>8.2059809507713494E-2</v>
      </c>
      <c r="D25" s="59">
        <f t="shared" si="10"/>
        <v>6.8686441771486417E-2</v>
      </c>
      <c r="E25" s="59">
        <f t="shared" si="11"/>
        <v>0.10298400864312066</v>
      </c>
      <c r="F25" s="59">
        <f t="shared" si="12"/>
        <v>1.7486348438859652E-2</v>
      </c>
      <c r="G25" s="59">
        <f t="shared" si="13"/>
        <v>0.16060378722519647</v>
      </c>
      <c r="I25" s="10" t="s">
        <v>550</v>
      </c>
      <c r="J25" s="59">
        <f t="shared" si="14"/>
        <v>0.15973031580986224</v>
      </c>
      <c r="K25" s="59">
        <f t="shared" si="15"/>
        <v>5.6455371497136198E-2</v>
      </c>
      <c r="L25" s="59">
        <f t="shared" si="16"/>
        <v>0.17084543380862477</v>
      </c>
      <c r="M25" s="59">
        <f t="shared" si="17"/>
        <v>0.12139046103626899</v>
      </c>
    </row>
    <row r="26" spans="1:13" x14ac:dyDescent="0.2">
      <c r="A26" s="10" t="s">
        <v>537</v>
      </c>
      <c r="B26" s="59">
        <f t="shared" si="8"/>
        <v>5.9801978014389072E-2</v>
      </c>
      <c r="C26" s="59">
        <f t="shared" si="9"/>
        <v>7.6923161865323331E-2</v>
      </c>
      <c r="D26" s="59">
        <f t="shared" si="10"/>
        <v>5.4462375858730573E-2</v>
      </c>
      <c r="E26" s="59">
        <f t="shared" si="11"/>
        <v>6.0400199498065972E-2</v>
      </c>
      <c r="F26" s="59">
        <f t="shared" si="12"/>
        <v>0.36611644972651558</v>
      </c>
      <c r="G26" s="59">
        <f t="shared" si="13"/>
        <v>8.2869563695092407E-2</v>
      </c>
      <c r="I26" s="10" t="s">
        <v>537</v>
      </c>
      <c r="J26" s="59">
        <f t="shared" si="14"/>
        <v>0.11247316966735343</v>
      </c>
      <c r="K26" s="59">
        <f t="shared" si="15"/>
        <v>0.37605973006302812</v>
      </c>
      <c r="L26" s="59">
        <f t="shared" si="16"/>
        <v>0.12025830732114316</v>
      </c>
      <c r="M26" s="59">
        <f t="shared" si="17"/>
        <v>0.21678264317381959</v>
      </c>
    </row>
    <row r="27" spans="1:13" x14ac:dyDescent="0.2">
      <c r="A27" s="10" t="s">
        <v>538</v>
      </c>
      <c r="B27" s="59">
        <f t="shared" si="8"/>
        <v>0</v>
      </c>
      <c r="C27" s="59">
        <f t="shared" si="9"/>
        <v>4.9685431367105265E-2</v>
      </c>
      <c r="D27" s="59">
        <f t="shared" si="10"/>
        <v>4.9327946781377904E-2</v>
      </c>
      <c r="E27" s="59">
        <f t="shared" si="11"/>
        <v>8.4703455088237609E-2</v>
      </c>
      <c r="F27" s="59">
        <f t="shared" si="12"/>
        <v>0</v>
      </c>
      <c r="G27" s="59">
        <f t="shared" si="13"/>
        <v>3.572022432340452E-2</v>
      </c>
      <c r="I27" s="10" t="s">
        <v>538</v>
      </c>
      <c r="J27" s="59">
        <f t="shared" si="14"/>
        <v>0</v>
      </c>
      <c r="K27" s="59">
        <f t="shared" si="15"/>
        <v>0</v>
      </c>
      <c r="L27" s="59">
        <f t="shared" si="16"/>
        <v>0</v>
      </c>
      <c r="M27" s="59">
        <f t="shared" si="17"/>
        <v>0</v>
      </c>
    </row>
    <row r="28" spans="1:13" x14ac:dyDescent="0.2">
      <c r="A28" s="10" t="s">
        <v>539</v>
      </c>
      <c r="B28" s="59">
        <f t="shared" si="8"/>
        <v>0.33686756346008084</v>
      </c>
      <c r="C28" s="59">
        <f t="shared" si="9"/>
        <v>0.46087956006246794</v>
      </c>
      <c r="D28" s="59">
        <f t="shared" si="10"/>
        <v>0.52544113515757429</v>
      </c>
      <c r="E28" s="59">
        <f t="shared" si="11"/>
        <v>0.37351644321170341</v>
      </c>
      <c r="F28" s="59">
        <f t="shared" si="12"/>
        <v>0.21371329585008081</v>
      </c>
      <c r="G28" s="59">
        <f t="shared" si="13"/>
        <v>0.39432999277420294</v>
      </c>
      <c r="I28" s="10" t="s">
        <v>539</v>
      </c>
      <c r="J28" s="59">
        <f t="shared" si="14"/>
        <v>0.39080602151573757</v>
      </c>
      <c r="K28" s="59">
        <f t="shared" si="15"/>
        <v>0.1750135385716417</v>
      </c>
      <c r="L28" s="59">
        <f t="shared" si="16"/>
        <v>0.285499200693479</v>
      </c>
      <c r="M28" s="59">
        <f t="shared" si="17"/>
        <v>0.28774526114646509</v>
      </c>
    </row>
    <row r="29" spans="1:13" x14ac:dyDescent="0.2">
      <c r="A29" s="10" t="s">
        <v>540</v>
      </c>
      <c r="B29" s="59">
        <f t="shared" si="8"/>
        <v>0.12687060028962463</v>
      </c>
      <c r="C29" s="59">
        <f t="shared" si="9"/>
        <v>2.7496880350704897E-2</v>
      </c>
      <c r="D29" s="59">
        <f t="shared" si="10"/>
        <v>2.2666815118819482E-2</v>
      </c>
      <c r="E29" s="59">
        <f t="shared" si="11"/>
        <v>3.1437751577721267E-2</v>
      </c>
      <c r="F29" s="59">
        <f t="shared" si="12"/>
        <v>3.0394470874943024E-2</v>
      </c>
      <c r="G29" s="59">
        <f t="shared" si="13"/>
        <v>6.2907332834743715E-2</v>
      </c>
      <c r="I29" s="10" t="s">
        <v>540</v>
      </c>
      <c r="J29" s="59">
        <f t="shared" si="14"/>
        <v>6.9016250874518931E-2</v>
      </c>
      <c r="K29" s="59">
        <f t="shared" si="15"/>
        <v>1.1288551510483236E-3</v>
      </c>
      <c r="L29" s="59">
        <f t="shared" si="16"/>
        <v>2.7790608896214627E-3</v>
      </c>
      <c r="M29" s="59">
        <f t="shared" si="17"/>
        <v>3.0682199994765735E-2</v>
      </c>
    </row>
    <row r="30" spans="1:13" x14ac:dyDescent="0.2">
      <c r="A30" s="55" t="s">
        <v>541</v>
      </c>
      <c r="B30" s="59">
        <f t="shared" si="8"/>
        <v>0</v>
      </c>
      <c r="C30" s="59">
        <f t="shared" si="9"/>
        <v>4.3741926267420912E-3</v>
      </c>
      <c r="D30" s="59">
        <f t="shared" si="10"/>
        <v>2.1294232412659626E-3</v>
      </c>
      <c r="E30" s="59">
        <f t="shared" si="11"/>
        <v>0</v>
      </c>
      <c r="F30" s="59">
        <f t="shared" si="12"/>
        <v>0</v>
      </c>
      <c r="G30" s="59">
        <f t="shared" si="13"/>
        <v>1.2188617518072823E-3</v>
      </c>
      <c r="I30" s="55" t="s">
        <v>541</v>
      </c>
      <c r="J30" s="59">
        <f t="shared" si="14"/>
        <v>0</v>
      </c>
      <c r="K30" s="59">
        <f t="shared" si="15"/>
        <v>7.4635761249654209E-2</v>
      </c>
      <c r="L30" s="59">
        <f t="shared" si="16"/>
        <v>9.6828668502086171E-2</v>
      </c>
      <c r="M30" s="59">
        <f t="shared" si="17"/>
        <v>4.6431222829650995E-2</v>
      </c>
    </row>
    <row r="31" spans="1:13" x14ac:dyDescent="0.2">
      <c r="A31" s="47" t="s">
        <v>553</v>
      </c>
      <c r="B31" s="111">
        <f t="shared" si="8"/>
        <v>0.89346790255371833</v>
      </c>
      <c r="C31" s="111">
        <f t="shared" si="9"/>
        <v>0.88516921253257752</v>
      </c>
      <c r="D31" s="111">
        <f t="shared" si="10"/>
        <v>0.89298491318129769</v>
      </c>
      <c r="E31" s="111">
        <f t="shared" si="11"/>
        <v>0.81409921716023803</v>
      </c>
      <c r="F31" s="111">
        <f t="shared" si="12"/>
        <v>0.73127013580988687</v>
      </c>
      <c r="G31" s="111">
        <f t="shared" si="13"/>
        <v>0.86472111575075172</v>
      </c>
      <c r="I31" s="47" t="s">
        <v>553</v>
      </c>
      <c r="J31" s="111">
        <f t="shared" si="14"/>
        <v>0.80361631044822834</v>
      </c>
      <c r="K31" s="111">
        <f t="shared" si="15"/>
        <v>0.79968954625318311</v>
      </c>
      <c r="L31" s="111">
        <f t="shared" si="16"/>
        <v>0.85970863367427885</v>
      </c>
      <c r="M31" s="111">
        <f t="shared" si="17"/>
        <v>0.81209856472893216</v>
      </c>
    </row>
    <row r="32" spans="1:13" x14ac:dyDescent="0.2">
      <c r="A32" s="12" t="s">
        <v>542</v>
      </c>
      <c r="B32" s="59">
        <f t="shared" si="8"/>
        <v>2.9000074203492959E-2</v>
      </c>
      <c r="C32" s="59">
        <f t="shared" si="9"/>
        <v>8.6170144693260203E-2</v>
      </c>
      <c r="D32" s="59">
        <f t="shared" si="10"/>
        <v>7.9834864184713805E-2</v>
      </c>
      <c r="E32" s="59">
        <f t="shared" si="11"/>
        <v>0.13779307069032654</v>
      </c>
      <c r="F32" s="59">
        <f t="shared" si="12"/>
        <v>0.24901044796026189</v>
      </c>
      <c r="G32" s="59">
        <f t="shared" si="13"/>
        <v>8.6180868815422126E-2</v>
      </c>
      <c r="I32" s="12" t="s">
        <v>542</v>
      </c>
      <c r="J32" s="59">
        <f t="shared" si="14"/>
        <v>4.731841811040767E-2</v>
      </c>
      <c r="K32" s="59">
        <f t="shared" si="15"/>
        <v>7.3527798589696977E-2</v>
      </c>
      <c r="L32" s="59">
        <f t="shared" si="16"/>
        <v>4.3451682308833117E-2</v>
      </c>
      <c r="M32" s="59">
        <f t="shared" si="17"/>
        <v>5.6861653346629223E-2</v>
      </c>
    </row>
    <row r="33" spans="1:13" x14ac:dyDescent="0.2">
      <c r="A33" s="10" t="s">
        <v>543</v>
      </c>
      <c r="B33" s="59">
        <f t="shared" si="8"/>
        <v>3.0739343705373751E-2</v>
      </c>
      <c r="C33" s="59">
        <f t="shared" si="9"/>
        <v>1.662752296969109E-2</v>
      </c>
      <c r="D33" s="59">
        <f t="shared" si="10"/>
        <v>1.5859025509929459E-2</v>
      </c>
      <c r="E33" s="59">
        <f t="shared" si="11"/>
        <v>2.8238489067709597E-2</v>
      </c>
      <c r="F33" s="59">
        <f t="shared" si="12"/>
        <v>0</v>
      </c>
      <c r="G33" s="59">
        <f t="shared" si="13"/>
        <v>2.2734103491435356E-2</v>
      </c>
      <c r="I33" s="10" t="s">
        <v>543</v>
      </c>
      <c r="J33" s="59">
        <f t="shared" si="14"/>
        <v>0.10732454755159199</v>
      </c>
      <c r="K33" s="59">
        <f t="shared" si="15"/>
        <v>7.4955940740100604E-2</v>
      </c>
      <c r="L33" s="59">
        <f t="shared" si="16"/>
        <v>2.2029657178850269E-2</v>
      </c>
      <c r="M33" s="59">
        <f t="shared" si="17"/>
        <v>7.945625999571708E-2</v>
      </c>
    </row>
    <row r="34" spans="1:13" x14ac:dyDescent="0.2">
      <c r="A34" s="55" t="s">
        <v>544</v>
      </c>
      <c r="B34" s="59">
        <f t="shared" si="8"/>
        <v>4.6792679537414991E-2</v>
      </c>
      <c r="C34" s="59">
        <f t="shared" si="9"/>
        <v>1.2033119804471176E-2</v>
      </c>
      <c r="D34" s="59">
        <f t="shared" si="10"/>
        <v>1.1321197124059056E-2</v>
      </c>
      <c r="E34" s="59">
        <f t="shared" si="11"/>
        <v>1.986922308172585E-2</v>
      </c>
      <c r="F34" s="59">
        <f t="shared" si="12"/>
        <v>1.9719416229851242E-2</v>
      </c>
      <c r="G34" s="59">
        <f t="shared" si="13"/>
        <v>2.6363911942390763E-2</v>
      </c>
      <c r="I34" s="55" t="s">
        <v>544</v>
      </c>
      <c r="J34" s="59">
        <f t="shared" si="14"/>
        <v>4.1740723889771951E-2</v>
      </c>
      <c r="K34" s="59">
        <f t="shared" si="15"/>
        <v>5.1826714417019346E-2</v>
      </c>
      <c r="L34" s="59">
        <f t="shared" si="16"/>
        <v>7.4810026838037724E-2</v>
      </c>
      <c r="M34" s="59">
        <f t="shared" si="17"/>
        <v>5.1583521928721593E-2</v>
      </c>
    </row>
    <row r="35" spans="1:13" x14ac:dyDescent="0.2">
      <c r="A35" s="47" t="s">
        <v>534</v>
      </c>
      <c r="B35" s="111">
        <f t="shared" si="8"/>
        <v>0.10653209744628171</v>
      </c>
      <c r="C35" s="111">
        <f t="shared" si="9"/>
        <v>0.11483078746742247</v>
      </c>
      <c r="D35" s="111">
        <f t="shared" si="10"/>
        <v>0.10701508681870232</v>
      </c>
      <c r="E35" s="111">
        <f t="shared" si="11"/>
        <v>0.185900782839762</v>
      </c>
      <c r="F35" s="111">
        <f t="shared" si="12"/>
        <v>0.26872986419011313</v>
      </c>
      <c r="G35" s="111">
        <f t="shared" si="13"/>
        <v>0.13527888424924828</v>
      </c>
      <c r="I35" s="47" t="s">
        <v>534</v>
      </c>
      <c r="J35" s="111">
        <f t="shared" si="14"/>
        <v>0.1963836895517716</v>
      </c>
      <c r="K35" s="111">
        <f t="shared" si="15"/>
        <v>0.20031045374681694</v>
      </c>
      <c r="L35" s="111">
        <f t="shared" si="16"/>
        <v>0.14029136632572109</v>
      </c>
      <c r="M35" s="111">
        <f t="shared" si="17"/>
        <v>0.18790143527106787</v>
      </c>
    </row>
    <row r="36" spans="1:13" x14ac:dyDescent="0.2">
      <c r="A36" s="48" t="s">
        <v>3</v>
      </c>
      <c r="B36" s="111">
        <f t="shared" si="8"/>
        <v>1</v>
      </c>
      <c r="C36" s="111">
        <f t="shared" si="9"/>
        <v>1</v>
      </c>
      <c r="D36" s="111">
        <f t="shared" si="10"/>
        <v>1</v>
      </c>
      <c r="E36" s="111">
        <f t="shared" si="11"/>
        <v>1</v>
      </c>
      <c r="F36" s="111">
        <f t="shared" si="12"/>
        <v>1</v>
      </c>
      <c r="G36" s="111">
        <f t="shared" si="13"/>
        <v>1</v>
      </c>
      <c r="I36" s="48" t="s">
        <v>3</v>
      </c>
      <c r="J36" s="111">
        <f t="shared" si="14"/>
        <v>1</v>
      </c>
      <c r="K36" s="111">
        <f t="shared" si="15"/>
        <v>1</v>
      </c>
      <c r="L36" s="111">
        <f t="shared" si="16"/>
        <v>1</v>
      </c>
      <c r="M36" s="111">
        <f t="shared" si="17"/>
        <v>1</v>
      </c>
    </row>
  </sheetData>
  <mergeCells count="8">
    <mergeCell ref="A22:G22"/>
    <mergeCell ref="I22:M22"/>
    <mergeCell ref="A1:G1"/>
    <mergeCell ref="I1:M1"/>
    <mergeCell ref="A2:G2"/>
    <mergeCell ref="I2:M2"/>
    <mergeCell ref="G3:G4"/>
    <mergeCell ref="M3:M4"/>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G36"/>
  <sheetViews>
    <sheetView workbookViewId="0">
      <selection sqref="A1:G1"/>
    </sheetView>
  </sheetViews>
  <sheetFormatPr baseColWidth="10" defaultRowHeight="12.75" x14ac:dyDescent="0.2"/>
  <cols>
    <col min="1" max="1" width="25.7109375" style="3" bestFit="1" customWidth="1"/>
    <col min="2" max="5" width="10.140625" style="2" bestFit="1" customWidth="1"/>
    <col min="6" max="7" width="8.42578125" style="2" bestFit="1" customWidth="1"/>
    <col min="8" max="16384" width="11.42578125" style="2"/>
  </cols>
  <sheetData>
    <row r="1" spans="1:7" ht="15" x14ac:dyDescent="0.2">
      <c r="A1" s="143" t="s">
        <v>312</v>
      </c>
      <c r="B1" s="143"/>
      <c r="C1" s="143"/>
      <c r="D1" s="143"/>
      <c r="E1" s="143"/>
      <c r="F1" s="143"/>
      <c r="G1" s="143"/>
    </row>
    <row r="2" spans="1:7" ht="15" x14ac:dyDescent="0.2">
      <c r="A2" s="144" t="s">
        <v>436</v>
      </c>
      <c r="B2" s="144"/>
      <c r="C2" s="144"/>
      <c r="D2" s="144"/>
      <c r="E2" s="144"/>
      <c r="F2" s="144"/>
      <c r="G2" s="144"/>
    </row>
    <row r="3" spans="1:7" x14ac:dyDescent="0.2">
      <c r="A3" s="53" t="s">
        <v>2</v>
      </c>
      <c r="B3" s="53" t="s">
        <v>117</v>
      </c>
      <c r="C3" s="53" t="s">
        <v>117</v>
      </c>
      <c r="D3" s="53" t="s">
        <v>134</v>
      </c>
      <c r="E3" s="53" t="s">
        <v>117</v>
      </c>
      <c r="F3" s="53" t="s">
        <v>148</v>
      </c>
      <c r="G3" s="53" t="s">
        <v>148</v>
      </c>
    </row>
    <row r="4" spans="1:7" x14ac:dyDescent="0.2">
      <c r="A4" s="53" t="s">
        <v>302</v>
      </c>
      <c r="B4" s="53" t="s">
        <v>120</v>
      </c>
      <c r="C4" s="53" t="s">
        <v>103</v>
      </c>
      <c r="D4" s="53" t="s">
        <v>63</v>
      </c>
      <c r="E4" s="53" t="s">
        <v>111</v>
      </c>
      <c r="F4" s="53" t="s">
        <v>27</v>
      </c>
      <c r="G4" s="53" t="s">
        <v>145</v>
      </c>
    </row>
    <row r="5" spans="1:7" x14ac:dyDescent="0.2">
      <c r="A5" s="5" t="s">
        <v>440</v>
      </c>
      <c r="B5" s="6">
        <v>1106395</v>
      </c>
      <c r="C5" s="6">
        <v>1105918</v>
      </c>
      <c r="D5" s="6">
        <v>4378977</v>
      </c>
      <c r="E5" s="6">
        <v>1106536</v>
      </c>
      <c r="F5" s="6">
        <v>12013</v>
      </c>
      <c r="G5" s="6">
        <v>1422</v>
      </c>
    </row>
    <row r="6" spans="1:7" x14ac:dyDescent="0.2">
      <c r="A6" s="5" t="s">
        <v>405</v>
      </c>
      <c r="B6" s="6">
        <v>129713</v>
      </c>
      <c r="C6" s="6">
        <v>129657</v>
      </c>
      <c r="D6" s="6">
        <v>0</v>
      </c>
      <c r="E6" s="6">
        <v>129730</v>
      </c>
      <c r="F6" s="6">
        <v>87000</v>
      </c>
      <c r="G6" s="6">
        <v>87000</v>
      </c>
    </row>
    <row r="7" spans="1:7" x14ac:dyDescent="0.2">
      <c r="A7" s="5" t="s">
        <v>549</v>
      </c>
      <c r="B7" s="6">
        <v>126956</v>
      </c>
      <c r="C7" s="6">
        <v>126903</v>
      </c>
      <c r="D7" s="6">
        <v>226585</v>
      </c>
      <c r="E7" s="6">
        <v>129974</v>
      </c>
      <c r="F7" s="6">
        <v>47600</v>
      </c>
      <c r="G7" s="6">
        <v>47600</v>
      </c>
    </row>
    <row r="8" spans="1:7" x14ac:dyDescent="0.2">
      <c r="A8" s="5" t="s">
        <v>442</v>
      </c>
      <c r="B8" s="6">
        <v>456873</v>
      </c>
      <c r="C8" s="6">
        <v>456677</v>
      </c>
      <c r="D8" s="6">
        <v>529991</v>
      </c>
      <c r="E8" s="6">
        <v>456932</v>
      </c>
      <c r="F8" s="6">
        <v>293295</v>
      </c>
      <c r="G8" s="6">
        <v>293295</v>
      </c>
    </row>
    <row r="9" spans="1:7" x14ac:dyDescent="0.2">
      <c r="A9" s="5" t="s">
        <v>531</v>
      </c>
      <c r="B9" s="6">
        <v>144504</v>
      </c>
      <c r="C9" s="6">
        <v>144742</v>
      </c>
      <c r="D9" s="6">
        <v>0</v>
      </c>
      <c r="E9" s="6">
        <v>144623</v>
      </c>
      <c r="F9" s="6">
        <v>85000</v>
      </c>
      <c r="G9" s="6">
        <v>85000</v>
      </c>
    </row>
    <row r="10" spans="1:7" x14ac:dyDescent="0.2">
      <c r="A10" s="5" t="s">
        <v>444</v>
      </c>
      <c r="B10" s="6">
        <v>1051950</v>
      </c>
      <c r="C10" s="6">
        <v>1753250</v>
      </c>
      <c r="D10" s="6">
        <v>516034</v>
      </c>
      <c r="E10" s="6">
        <v>788962</v>
      </c>
      <c r="F10" s="6">
        <v>185000</v>
      </c>
      <c r="G10" s="6">
        <v>185000</v>
      </c>
    </row>
    <row r="11" spans="1:7" x14ac:dyDescent="0.2">
      <c r="A11" s="5" t="s">
        <v>445</v>
      </c>
      <c r="B11" s="6">
        <v>45079</v>
      </c>
      <c r="C11" s="6">
        <v>45060</v>
      </c>
      <c r="D11" s="6">
        <v>0</v>
      </c>
      <c r="E11" s="6">
        <v>45085</v>
      </c>
      <c r="F11" s="6">
        <v>0</v>
      </c>
      <c r="G11" s="6">
        <v>0</v>
      </c>
    </row>
    <row r="12" spans="1:7" x14ac:dyDescent="0.2">
      <c r="A12" s="5" t="s">
        <v>446</v>
      </c>
      <c r="B12" s="6">
        <v>1492878</v>
      </c>
      <c r="C12" s="6">
        <v>1492236</v>
      </c>
      <c r="D12" s="6">
        <v>0</v>
      </c>
      <c r="E12" s="6">
        <v>1493070</v>
      </c>
      <c r="F12" s="6">
        <v>0</v>
      </c>
      <c r="G12" s="6">
        <v>0</v>
      </c>
    </row>
    <row r="13" spans="1:7" x14ac:dyDescent="0.2">
      <c r="A13" s="7" t="s">
        <v>447</v>
      </c>
      <c r="B13" s="4">
        <f>SUM(B5:B12)</f>
        <v>4554348</v>
      </c>
      <c r="C13" s="4">
        <f t="shared" ref="C13:G13" si="0">SUM(C5:C12)</f>
        <v>5254443</v>
      </c>
      <c r="D13" s="4">
        <f t="shared" si="0"/>
        <v>5651587</v>
      </c>
      <c r="E13" s="4">
        <f t="shared" si="0"/>
        <v>4294912</v>
      </c>
      <c r="F13" s="4">
        <f t="shared" si="0"/>
        <v>709908</v>
      </c>
      <c r="G13" s="4">
        <f t="shared" si="0"/>
        <v>699317</v>
      </c>
    </row>
    <row r="14" spans="1:7" x14ac:dyDescent="0.2">
      <c r="A14" s="5" t="s">
        <v>448</v>
      </c>
      <c r="B14" s="6">
        <v>355639</v>
      </c>
      <c r="C14" s="6">
        <v>355466</v>
      </c>
      <c r="D14" s="6">
        <v>43670</v>
      </c>
      <c r="E14" s="6">
        <v>355685</v>
      </c>
      <c r="F14" s="6">
        <v>4032</v>
      </c>
      <c r="G14" s="6">
        <v>4032</v>
      </c>
    </row>
    <row r="15" spans="1:7" x14ac:dyDescent="0.2">
      <c r="A15" s="5" t="s">
        <v>412</v>
      </c>
      <c r="B15" s="6">
        <v>0</v>
      </c>
      <c r="C15" s="6">
        <v>0</v>
      </c>
      <c r="D15" s="6">
        <v>2146</v>
      </c>
      <c r="E15" s="6">
        <v>0</v>
      </c>
      <c r="F15" s="6">
        <v>0</v>
      </c>
      <c r="G15" s="6">
        <v>0</v>
      </c>
    </row>
    <row r="16" spans="1:7" x14ac:dyDescent="0.2">
      <c r="A16" s="5" t="s">
        <v>413</v>
      </c>
      <c r="B16" s="6">
        <v>194187</v>
      </c>
      <c r="C16" s="6">
        <v>194104</v>
      </c>
      <c r="D16" s="6">
        <v>3389</v>
      </c>
      <c r="E16" s="6">
        <v>194212</v>
      </c>
      <c r="F16" s="6">
        <v>0</v>
      </c>
      <c r="G16" s="6">
        <v>0</v>
      </c>
    </row>
    <row r="17" spans="1:7" x14ac:dyDescent="0.2">
      <c r="A17" s="7" t="s">
        <v>449</v>
      </c>
      <c r="B17" s="4">
        <f>SUM(B14:B16)</f>
        <v>549826</v>
      </c>
      <c r="C17" s="4">
        <f t="shared" ref="C17:G17" si="1">SUM(C14:C16)</f>
        <v>549570</v>
      </c>
      <c r="D17" s="4">
        <f t="shared" si="1"/>
        <v>49205</v>
      </c>
      <c r="E17" s="4">
        <f t="shared" si="1"/>
        <v>549897</v>
      </c>
      <c r="F17" s="4">
        <f t="shared" si="1"/>
        <v>4032</v>
      </c>
      <c r="G17" s="4">
        <f t="shared" si="1"/>
        <v>4032</v>
      </c>
    </row>
    <row r="18" spans="1:7" x14ac:dyDescent="0.2">
      <c r="A18" s="7" t="s">
        <v>450</v>
      </c>
      <c r="B18" s="4">
        <f>+B17+B13</f>
        <v>5104174</v>
      </c>
      <c r="C18" s="4">
        <f t="shared" ref="C18:G18" si="2">+C17+C13</f>
        <v>5804013</v>
      </c>
      <c r="D18" s="4">
        <f t="shared" si="2"/>
        <v>5700792</v>
      </c>
      <c r="E18" s="4">
        <f t="shared" si="2"/>
        <v>4844809</v>
      </c>
      <c r="F18" s="4">
        <f t="shared" si="2"/>
        <v>713940</v>
      </c>
      <c r="G18" s="4">
        <f t="shared" si="2"/>
        <v>703349</v>
      </c>
    </row>
    <row r="19" spans="1:7" x14ac:dyDescent="0.2">
      <c r="A19" s="5" t="s">
        <v>285</v>
      </c>
      <c r="B19" s="6">
        <v>3933</v>
      </c>
      <c r="C19" s="6">
        <v>205</v>
      </c>
      <c r="D19" s="6">
        <v>94</v>
      </c>
      <c r="E19" s="6">
        <v>1841</v>
      </c>
      <c r="F19" s="6">
        <v>61</v>
      </c>
      <c r="G19" s="6">
        <v>494</v>
      </c>
    </row>
    <row r="20" spans="1:7" x14ac:dyDescent="0.2">
      <c r="A20" s="5" t="s">
        <v>286</v>
      </c>
      <c r="B20" s="6">
        <v>18</v>
      </c>
      <c r="C20" s="6">
        <v>4</v>
      </c>
      <c r="D20" s="6">
        <v>1</v>
      </c>
      <c r="E20" s="6">
        <v>4</v>
      </c>
      <c r="F20" s="6">
        <v>1</v>
      </c>
      <c r="G20" s="6">
        <v>1</v>
      </c>
    </row>
    <row r="22" spans="1:7" x14ac:dyDescent="0.2">
      <c r="A22" s="156" t="s">
        <v>304</v>
      </c>
      <c r="B22" s="156"/>
      <c r="C22" s="156"/>
      <c r="D22" s="156"/>
      <c r="E22" s="156"/>
      <c r="F22" s="156"/>
      <c r="G22" s="156"/>
    </row>
    <row r="23" spans="1:7" x14ac:dyDescent="0.2">
      <c r="A23" s="8" t="s">
        <v>291</v>
      </c>
      <c r="B23" s="9">
        <f>+B5/$B$18</f>
        <v>0.21676279061019471</v>
      </c>
      <c r="C23" s="9">
        <f>+C5/$C$18</f>
        <v>0.19054368072573236</v>
      </c>
      <c r="D23" s="9">
        <f>+D5/$D$18</f>
        <v>0.76813484863155856</v>
      </c>
      <c r="E23" s="9">
        <f>+E5/$E$18</f>
        <v>0.22839620715697978</v>
      </c>
      <c r="F23" s="9">
        <f>+F5/$F$18</f>
        <v>1.6826343950472028E-2</v>
      </c>
      <c r="G23" s="9">
        <f>+G5/$G$18</f>
        <v>2.02175591349387E-3</v>
      </c>
    </row>
    <row r="24" spans="1:7" x14ac:dyDescent="0.2">
      <c r="A24" s="8" t="s">
        <v>292</v>
      </c>
      <c r="B24" s="9">
        <f t="shared" ref="B24:B36" si="3">+B6/$B$18</f>
        <v>2.5413122671758447E-2</v>
      </c>
      <c r="C24" s="9">
        <f t="shared" ref="C24:C36" si="4">+C6/$C$18</f>
        <v>2.2339198757824974E-2</v>
      </c>
      <c r="D24" s="9">
        <f t="shared" ref="D24:D36" si="5">+D6/$D$18</f>
        <v>0</v>
      </c>
      <c r="E24" s="9">
        <f t="shared" ref="E24:E36" si="6">+E6/$E$18</f>
        <v>2.6777113401168139E-2</v>
      </c>
      <c r="F24" s="9">
        <f t="shared" ref="F24:F36" si="7">+F6/$F$18</f>
        <v>0.12185897974619717</v>
      </c>
      <c r="G24" s="9">
        <f t="shared" ref="G24:G36" si="8">+G6/$G$18</f>
        <v>0.12369392719688234</v>
      </c>
    </row>
    <row r="25" spans="1:7" x14ac:dyDescent="0.2">
      <c r="A25" s="8" t="s">
        <v>293</v>
      </c>
      <c r="B25" s="9">
        <f t="shared" si="3"/>
        <v>2.4872976509029667E-2</v>
      </c>
      <c r="C25" s="9">
        <f t="shared" si="4"/>
        <v>2.1864699476034942E-2</v>
      </c>
      <c r="D25" s="9">
        <f t="shared" si="5"/>
        <v>3.9746231751658367E-2</v>
      </c>
      <c r="E25" s="9">
        <f t="shared" si="6"/>
        <v>2.6827476583700202E-2</v>
      </c>
      <c r="F25" s="9">
        <f t="shared" si="7"/>
        <v>6.667226937837914E-2</v>
      </c>
      <c r="G25" s="9">
        <f t="shared" si="8"/>
        <v>6.7676217638754019E-2</v>
      </c>
    </row>
    <row r="26" spans="1:7" x14ac:dyDescent="0.2">
      <c r="A26" s="8" t="s">
        <v>294</v>
      </c>
      <c r="B26" s="9">
        <f t="shared" si="3"/>
        <v>8.9509683643230031E-2</v>
      </c>
      <c r="C26" s="9">
        <f t="shared" si="4"/>
        <v>7.8682973315187268E-2</v>
      </c>
      <c r="D26" s="9">
        <f t="shared" si="5"/>
        <v>9.2967959539656947E-2</v>
      </c>
      <c r="E26" s="9">
        <f t="shared" si="6"/>
        <v>9.431372836369814E-2</v>
      </c>
      <c r="F26" s="9">
        <f t="shared" si="7"/>
        <v>0.41081183292713674</v>
      </c>
      <c r="G26" s="9">
        <f t="shared" si="8"/>
        <v>0.41699782042769662</v>
      </c>
    </row>
    <row r="27" spans="1:7" x14ac:dyDescent="0.2">
      <c r="A27" s="8" t="s">
        <v>295</v>
      </c>
      <c r="B27" s="9">
        <f t="shared" si="3"/>
        <v>2.8310947079782156E-2</v>
      </c>
      <c r="C27" s="9">
        <f t="shared" si="4"/>
        <v>2.4938262543519458E-2</v>
      </c>
      <c r="D27" s="9">
        <f t="shared" si="5"/>
        <v>0</v>
      </c>
      <c r="E27" s="9">
        <f t="shared" si="6"/>
        <v>2.9851125193996297E-2</v>
      </c>
      <c r="F27" s="9">
        <f t="shared" si="7"/>
        <v>0.11905762388996274</v>
      </c>
      <c r="G27" s="9">
        <f t="shared" si="8"/>
        <v>0.12085038864063218</v>
      </c>
    </row>
    <row r="28" spans="1:7" x14ac:dyDescent="0.2">
      <c r="A28" s="8" t="s">
        <v>296</v>
      </c>
      <c r="B28" s="9">
        <f t="shared" si="3"/>
        <v>0.20609603042529506</v>
      </c>
      <c r="C28" s="9">
        <f t="shared" si="4"/>
        <v>0.30207547777718624</v>
      </c>
      <c r="D28" s="9">
        <f t="shared" si="5"/>
        <v>9.051970322720071E-2</v>
      </c>
      <c r="E28" s="9">
        <f t="shared" si="6"/>
        <v>0.16284687383960852</v>
      </c>
      <c r="F28" s="9">
        <f t="shared" si="7"/>
        <v>0.2591254167016836</v>
      </c>
      <c r="G28" s="9">
        <f t="shared" si="8"/>
        <v>0.26302731645314059</v>
      </c>
    </row>
    <row r="29" spans="1:7" x14ac:dyDescent="0.2">
      <c r="A29" s="8" t="s">
        <v>297</v>
      </c>
      <c r="B29" s="9">
        <f t="shared" si="3"/>
        <v>8.8317913926915497E-3</v>
      </c>
      <c r="C29" s="9">
        <f t="shared" si="4"/>
        <v>7.7635939133837229E-3</v>
      </c>
      <c r="D29" s="9">
        <f t="shared" si="5"/>
        <v>0</v>
      </c>
      <c r="E29" s="9">
        <f t="shared" si="6"/>
        <v>9.3058364117140635E-3</v>
      </c>
      <c r="F29" s="9">
        <f t="shared" si="7"/>
        <v>0</v>
      </c>
      <c r="G29" s="9">
        <f t="shared" si="8"/>
        <v>0</v>
      </c>
    </row>
    <row r="30" spans="1:7" x14ac:dyDescent="0.2">
      <c r="A30" s="8" t="s">
        <v>298</v>
      </c>
      <c r="B30" s="9">
        <f t="shared" si="3"/>
        <v>0.29248180018941361</v>
      </c>
      <c r="C30" s="9">
        <f t="shared" si="4"/>
        <v>0.25710417947030789</v>
      </c>
      <c r="D30" s="9">
        <f t="shared" si="5"/>
        <v>0</v>
      </c>
      <c r="E30" s="9">
        <f t="shared" si="6"/>
        <v>0.30817933173423351</v>
      </c>
      <c r="F30" s="9">
        <f t="shared" si="7"/>
        <v>0</v>
      </c>
      <c r="G30" s="9">
        <f t="shared" si="8"/>
        <v>0</v>
      </c>
    </row>
    <row r="31" spans="1:7" x14ac:dyDescent="0.2">
      <c r="A31" s="47" t="s">
        <v>288</v>
      </c>
      <c r="B31" s="11">
        <f t="shared" si="3"/>
        <v>0.89227914252139529</v>
      </c>
      <c r="C31" s="11">
        <f t="shared" si="4"/>
        <v>0.90531206597917679</v>
      </c>
      <c r="D31" s="11">
        <f t="shared" si="5"/>
        <v>0.99136874315007462</v>
      </c>
      <c r="E31" s="11">
        <f t="shared" si="6"/>
        <v>0.88649769268509859</v>
      </c>
      <c r="F31" s="11">
        <f t="shared" si="7"/>
        <v>0.99435246659383136</v>
      </c>
      <c r="G31" s="11">
        <f t="shared" si="8"/>
        <v>0.99426742627059961</v>
      </c>
    </row>
    <row r="32" spans="1:7" x14ac:dyDescent="0.2">
      <c r="A32" s="8" t="s">
        <v>299</v>
      </c>
      <c r="B32" s="9">
        <f t="shared" si="3"/>
        <v>6.9676112138810309E-2</v>
      </c>
      <c r="C32" s="9">
        <f t="shared" si="4"/>
        <v>6.1244866267529036E-2</v>
      </c>
      <c r="D32" s="9">
        <f t="shared" si="5"/>
        <v>7.6603391248093247E-3</v>
      </c>
      <c r="E32" s="9">
        <f t="shared" si="6"/>
        <v>7.3415690897205649E-2</v>
      </c>
      <c r="F32" s="9">
        <f t="shared" si="7"/>
        <v>5.6475334061685855E-3</v>
      </c>
      <c r="G32" s="9">
        <f t="shared" si="8"/>
        <v>5.73257372940034E-3</v>
      </c>
    </row>
    <row r="33" spans="1:7" x14ac:dyDescent="0.2">
      <c r="A33" s="8" t="s">
        <v>300</v>
      </c>
      <c r="B33" s="9">
        <f t="shared" si="3"/>
        <v>0</v>
      </c>
      <c r="C33" s="9">
        <f t="shared" si="4"/>
        <v>0</v>
      </c>
      <c r="D33" s="9">
        <f t="shared" si="5"/>
        <v>3.7643892287247103E-4</v>
      </c>
      <c r="E33" s="9">
        <f t="shared" si="6"/>
        <v>0</v>
      </c>
      <c r="F33" s="9">
        <f t="shared" si="7"/>
        <v>0</v>
      </c>
      <c r="G33" s="9">
        <f t="shared" si="8"/>
        <v>0</v>
      </c>
    </row>
    <row r="34" spans="1:7" x14ac:dyDescent="0.2">
      <c r="A34" s="8" t="s">
        <v>301</v>
      </c>
      <c r="B34" s="9">
        <f t="shared" si="3"/>
        <v>3.8044745339794447E-2</v>
      </c>
      <c r="C34" s="9">
        <f t="shared" si="4"/>
        <v>3.3443067753294142E-2</v>
      </c>
      <c r="D34" s="9">
        <f t="shared" si="5"/>
        <v>5.9447880224361806E-4</v>
      </c>
      <c r="E34" s="9">
        <f t="shared" si="6"/>
        <v>4.0086616417695724E-2</v>
      </c>
      <c r="F34" s="9">
        <f t="shared" si="7"/>
        <v>0</v>
      </c>
      <c r="G34" s="9">
        <f t="shared" si="8"/>
        <v>0</v>
      </c>
    </row>
    <row r="35" spans="1:7" x14ac:dyDescent="0.2">
      <c r="A35" s="47" t="s">
        <v>287</v>
      </c>
      <c r="B35" s="11">
        <f t="shared" si="3"/>
        <v>0.10772085747860477</v>
      </c>
      <c r="C35" s="11">
        <f t="shared" si="4"/>
        <v>9.4687934020823178E-2</v>
      </c>
      <c r="D35" s="11">
        <f t="shared" si="5"/>
        <v>8.6312568499254134E-3</v>
      </c>
      <c r="E35" s="11">
        <f t="shared" si="6"/>
        <v>0.11350230731490137</v>
      </c>
      <c r="F35" s="11">
        <f t="shared" si="7"/>
        <v>5.6475334061685855E-3</v>
      </c>
      <c r="G35" s="11">
        <f t="shared" si="8"/>
        <v>5.73257372940034E-3</v>
      </c>
    </row>
    <row r="36" spans="1:7" x14ac:dyDescent="0.2">
      <c r="A36" s="48" t="s">
        <v>3</v>
      </c>
      <c r="B36" s="11">
        <f t="shared" si="3"/>
        <v>1</v>
      </c>
      <c r="C36" s="11">
        <f t="shared" si="4"/>
        <v>1</v>
      </c>
      <c r="D36" s="11">
        <f t="shared" si="5"/>
        <v>1</v>
      </c>
      <c r="E36" s="11">
        <f t="shared" si="6"/>
        <v>1</v>
      </c>
      <c r="F36" s="11">
        <f t="shared" si="7"/>
        <v>1</v>
      </c>
      <c r="G36" s="11">
        <f t="shared" si="8"/>
        <v>1</v>
      </c>
    </row>
  </sheetData>
  <mergeCells count="3">
    <mergeCell ref="A1:G1"/>
    <mergeCell ref="A2:G2"/>
    <mergeCell ref="A22:G22"/>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H36"/>
  <sheetViews>
    <sheetView zoomScaleNormal="100" workbookViewId="0">
      <selection sqref="A1:AH1"/>
    </sheetView>
  </sheetViews>
  <sheetFormatPr baseColWidth="10" defaultRowHeight="12.75" x14ac:dyDescent="0.2"/>
  <cols>
    <col min="1" max="1" width="25.85546875" style="3" bestFit="1" customWidth="1"/>
    <col min="2" max="2" width="11.28515625" style="2" bestFit="1" customWidth="1"/>
    <col min="3" max="3" width="11.42578125" style="2"/>
    <col min="4" max="5" width="10.140625" style="2" bestFit="1" customWidth="1"/>
    <col min="6" max="8" width="11.28515625" style="2" bestFit="1" customWidth="1"/>
    <col min="9" max="12" width="10.140625" style="2" bestFit="1" customWidth="1"/>
    <col min="13" max="13" width="11.28515625" style="2" bestFit="1" customWidth="1"/>
    <col min="14" max="14" width="11.140625" style="2" bestFit="1" customWidth="1"/>
    <col min="15" max="15" width="11.42578125" style="2"/>
    <col min="16" max="16" width="10.140625" style="2" bestFit="1" customWidth="1"/>
    <col min="17" max="17" width="9.28515625" style="2" bestFit="1" customWidth="1"/>
    <col min="18" max="18" width="11.140625" style="2" bestFit="1" customWidth="1"/>
    <col min="19" max="19" width="10.140625" style="2" bestFit="1" customWidth="1"/>
    <col min="20" max="20" width="11.28515625" style="2" bestFit="1" customWidth="1"/>
    <col min="21" max="23" width="10.140625" style="2" bestFit="1" customWidth="1"/>
    <col min="24" max="26" width="11.28515625" style="2" bestFit="1" customWidth="1"/>
    <col min="27" max="27" width="9.7109375" style="2" bestFit="1" customWidth="1"/>
    <col min="28" max="28" width="10" style="2" bestFit="1" customWidth="1"/>
    <col min="29" max="31" width="11.42578125" style="2"/>
    <col min="32" max="33" width="11.28515625" style="2" bestFit="1" customWidth="1"/>
    <col min="34" max="34" width="10.140625" style="2" bestFit="1" customWidth="1"/>
    <col min="35" max="16384" width="11.42578125" style="2"/>
  </cols>
  <sheetData>
    <row r="1" spans="1:34" ht="15" x14ac:dyDescent="0.2">
      <c r="A1" s="143" t="s">
        <v>418</v>
      </c>
      <c r="B1" s="143"/>
      <c r="C1" s="143"/>
      <c r="D1" s="143"/>
      <c r="E1" s="143"/>
      <c r="F1" s="143"/>
      <c r="G1" s="143"/>
      <c r="H1" s="143"/>
      <c r="I1" s="143"/>
      <c r="J1" s="143"/>
      <c r="K1" s="143"/>
      <c r="L1" s="143"/>
      <c r="M1" s="143"/>
      <c r="N1" s="143"/>
      <c r="O1" s="143"/>
      <c r="P1" s="143"/>
      <c r="Q1" s="143"/>
      <c r="R1" s="143"/>
      <c r="S1" s="143"/>
      <c r="T1" s="143"/>
      <c r="U1" s="143"/>
      <c r="V1" s="143"/>
      <c r="W1" s="143"/>
      <c r="X1" s="143"/>
      <c r="Y1" s="143"/>
      <c r="Z1" s="143"/>
      <c r="AA1" s="143"/>
      <c r="AB1" s="143"/>
      <c r="AC1" s="143"/>
      <c r="AD1" s="143"/>
      <c r="AE1" s="143"/>
      <c r="AF1" s="143"/>
      <c r="AG1" s="143"/>
      <c r="AH1" s="143"/>
    </row>
    <row r="2" spans="1:34" s="101" customFormat="1" ht="15" x14ac:dyDescent="0.2">
      <c r="A2" s="144" t="s">
        <v>436</v>
      </c>
      <c r="B2" s="144"/>
      <c r="C2" s="144"/>
      <c r="D2" s="144"/>
      <c r="E2" s="144"/>
      <c r="F2" s="144"/>
      <c r="G2" s="144"/>
      <c r="H2" s="144"/>
      <c r="I2" s="144"/>
      <c r="J2" s="144"/>
      <c r="K2" s="144"/>
      <c r="L2" s="144"/>
      <c r="M2" s="144"/>
      <c r="N2" s="144"/>
      <c r="O2" s="144"/>
      <c r="P2" s="144"/>
      <c r="Q2" s="144"/>
      <c r="R2" s="144"/>
      <c r="S2" s="144"/>
      <c r="T2" s="144"/>
      <c r="U2" s="144"/>
      <c r="V2" s="144"/>
      <c r="W2" s="144"/>
      <c r="X2" s="144"/>
      <c r="Y2" s="144"/>
      <c r="Z2" s="144"/>
      <c r="AA2" s="144"/>
      <c r="AB2" s="144"/>
      <c r="AC2" s="144"/>
      <c r="AD2" s="144"/>
      <c r="AE2" s="144"/>
      <c r="AF2" s="144"/>
      <c r="AG2" s="144"/>
      <c r="AH2" s="144"/>
    </row>
    <row r="3" spans="1:34" ht="63.75" x14ac:dyDescent="0.2">
      <c r="A3" s="49" t="s">
        <v>466</v>
      </c>
      <c r="B3" s="49" t="s">
        <v>473</v>
      </c>
      <c r="C3" s="49" t="s">
        <v>474</v>
      </c>
      <c r="D3" s="49" t="s">
        <v>475</v>
      </c>
      <c r="E3" s="49" t="s">
        <v>234</v>
      </c>
      <c r="F3" s="49" t="s">
        <v>476</v>
      </c>
      <c r="G3" s="49" t="s">
        <v>477</v>
      </c>
      <c r="H3" s="49" t="s">
        <v>473</v>
      </c>
      <c r="I3" s="49" t="s">
        <v>427</v>
      </c>
      <c r="J3" s="49" t="s">
        <v>101</v>
      </c>
      <c r="K3" s="49" t="s">
        <v>101</v>
      </c>
      <c r="L3" s="49" t="s">
        <v>78</v>
      </c>
      <c r="M3" s="49" t="s">
        <v>478</v>
      </c>
      <c r="N3" s="49" t="s">
        <v>479</v>
      </c>
      <c r="O3" s="49" t="s">
        <v>480</v>
      </c>
      <c r="P3" s="49" t="s">
        <v>428</v>
      </c>
      <c r="Q3" s="49" t="s">
        <v>429</v>
      </c>
      <c r="R3" s="49" t="s">
        <v>481</v>
      </c>
      <c r="S3" s="49" t="s">
        <v>430</v>
      </c>
      <c r="T3" s="49" t="s">
        <v>132</v>
      </c>
      <c r="U3" s="49" t="s">
        <v>131</v>
      </c>
      <c r="V3" s="49" t="s">
        <v>431</v>
      </c>
      <c r="W3" s="49" t="s">
        <v>108</v>
      </c>
      <c r="X3" s="49" t="s">
        <v>482</v>
      </c>
      <c r="Y3" s="49" t="s">
        <v>320</v>
      </c>
      <c r="Z3" s="49" t="s">
        <v>92</v>
      </c>
      <c r="AA3" s="49" t="s">
        <v>483</v>
      </c>
      <c r="AB3" s="49" t="s">
        <v>484</v>
      </c>
      <c r="AC3" s="49" t="s">
        <v>485</v>
      </c>
      <c r="AD3" s="49" t="s">
        <v>486</v>
      </c>
      <c r="AE3" s="49" t="s">
        <v>487</v>
      </c>
      <c r="AF3" s="49" t="s">
        <v>143</v>
      </c>
      <c r="AG3" s="49" t="s">
        <v>143</v>
      </c>
      <c r="AH3" s="49" t="s">
        <v>488</v>
      </c>
    </row>
    <row r="4" spans="1:34" x14ac:dyDescent="0.2">
      <c r="A4" s="4" t="s">
        <v>425</v>
      </c>
      <c r="B4" s="4" t="s">
        <v>123</v>
      </c>
      <c r="C4" s="4" t="s">
        <v>84</v>
      </c>
      <c r="D4" s="4" t="s">
        <v>125</v>
      </c>
      <c r="E4" s="4" t="s">
        <v>120</v>
      </c>
      <c r="F4" s="4" t="s">
        <v>237</v>
      </c>
      <c r="G4" s="4" t="s">
        <v>332</v>
      </c>
      <c r="H4" s="4" t="s">
        <v>236</v>
      </c>
      <c r="I4" s="4" t="s">
        <v>104</v>
      </c>
      <c r="J4" s="4" t="s">
        <v>489</v>
      </c>
      <c r="K4" s="4" t="s">
        <v>103</v>
      </c>
      <c r="L4" s="4" t="s">
        <v>81</v>
      </c>
      <c r="M4" s="4" t="s">
        <v>24</v>
      </c>
      <c r="N4" s="4" t="s">
        <v>52</v>
      </c>
      <c r="O4" s="4" t="s">
        <v>7</v>
      </c>
      <c r="P4" s="4" t="s">
        <v>98</v>
      </c>
      <c r="Q4" s="4" t="s">
        <v>80</v>
      </c>
      <c r="R4" s="4" t="s">
        <v>63</v>
      </c>
      <c r="S4" s="4" t="s">
        <v>100</v>
      </c>
      <c r="T4" s="4" t="s">
        <v>369</v>
      </c>
      <c r="U4" s="4" t="s">
        <v>372</v>
      </c>
      <c r="V4" s="4" t="s">
        <v>89</v>
      </c>
      <c r="W4" s="4" t="s">
        <v>112</v>
      </c>
      <c r="X4" s="4" t="s">
        <v>111</v>
      </c>
      <c r="Y4" s="4" t="s">
        <v>18</v>
      </c>
      <c r="Z4" s="4" t="s">
        <v>94</v>
      </c>
      <c r="AA4" s="4" t="s">
        <v>179</v>
      </c>
      <c r="AB4" s="4" t="s">
        <v>76</v>
      </c>
      <c r="AC4" s="4" t="s">
        <v>32</v>
      </c>
      <c r="AD4" s="4" t="s">
        <v>75</v>
      </c>
      <c r="AE4" s="4" t="s">
        <v>27</v>
      </c>
      <c r="AF4" s="4" t="s">
        <v>110</v>
      </c>
      <c r="AG4" s="4" t="s">
        <v>145</v>
      </c>
      <c r="AH4" s="4" t="s">
        <v>426</v>
      </c>
    </row>
    <row r="5" spans="1:34" x14ac:dyDescent="0.2">
      <c r="A5" s="5" t="s">
        <v>440</v>
      </c>
      <c r="B5" s="6">
        <v>3926819</v>
      </c>
      <c r="C5" s="6">
        <v>576340.5</v>
      </c>
      <c r="D5" s="6">
        <v>1292343.5</v>
      </c>
      <c r="E5" s="6">
        <v>614163</v>
      </c>
      <c r="F5" s="6">
        <v>0</v>
      </c>
      <c r="G5" s="6">
        <v>4066465</v>
      </c>
      <c r="H5" s="6">
        <v>4465938</v>
      </c>
      <c r="I5" s="6">
        <v>1911870</v>
      </c>
      <c r="J5" s="6">
        <v>169401</v>
      </c>
      <c r="K5" s="6">
        <v>825222</v>
      </c>
      <c r="L5" s="6">
        <v>130283</v>
      </c>
      <c r="M5" s="6">
        <v>68127</v>
      </c>
      <c r="N5" s="6">
        <v>52170.25</v>
      </c>
      <c r="O5" s="6">
        <v>117328.44444444444</v>
      </c>
      <c r="P5" s="6">
        <v>340186.5</v>
      </c>
      <c r="Q5" s="6">
        <v>37180.5</v>
      </c>
      <c r="R5" s="6">
        <v>220689</v>
      </c>
      <c r="S5" s="6">
        <v>290246</v>
      </c>
      <c r="T5" s="6">
        <v>2894154</v>
      </c>
      <c r="U5" s="6">
        <v>620907</v>
      </c>
      <c r="V5" s="6">
        <v>242456</v>
      </c>
      <c r="W5" s="6">
        <v>1995600</v>
      </c>
      <c r="X5" s="6">
        <v>1957656.5</v>
      </c>
      <c r="Y5" s="6">
        <v>4855803</v>
      </c>
      <c r="Z5" s="6">
        <v>5250000</v>
      </c>
      <c r="AA5" s="6">
        <v>81683.5</v>
      </c>
      <c r="AB5" s="6">
        <v>95683.5</v>
      </c>
      <c r="AC5" s="6">
        <v>271927.8</v>
      </c>
      <c r="AD5" s="6">
        <v>226718.33333333334</v>
      </c>
      <c r="AE5" s="6">
        <v>288795.59999999998</v>
      </c>
      <c r="AF5" s="6">
        <v>43810</v>
      </c>
      <c r="AG5" s="6">
        <v>0</v>
      </c>
      <c r="AH5" s="6">
        <v>438476.5</v>
      </c>
    </row>
    <row r="6" spans="1:34" x14ac:dyDescent="0.2">
      <c r="A6" s="5" t="s">
        <v>405</v>
      </c>
      <c r="B6" s="6">
        <v>11643242.5</v>
      </c>
      <c r="C6" s="6">
        <v>251567.5</v>
      </c>
      <c r="D6" s="6">
        <v>406196.5</v>
      </c>
      <c r="E6" s="6">
        <v>42777</v>
      </c>
      <c r="F6" s="6">
        <v>2739319.5</v>
      </c>
      <c r="G6" s="6">
        <v>379104.5</v>
      </c>
      <c r="H6" s="6">
        <v>1452713</v>
      </c>
      <c r="I6" s="6">
        <v>536162</v>
      </c>
      <c r="J6" s="6">
        <v>374413</v>
      </c>
      <c r="K6" s="6">
        <v>203979</v>
      </c>
      <c r="L6" s="6">
        <v>27337</v>
      </c>
      <c r="M6" s="6">
        <v>759136.4</v>
      </c>
      <c r="N6" s="6">
        <v>20706.75</v>
      </c>
      <c r="O6" s="6">
        <v>67446.111111111109</v>
      </c>
      <c r="P6" s="6">
        <v>245803</v>
      </c>
      <c r="Q6" s="6">
        <v>44483.5</v>
      </c>
      <c r="R6" s="6">
        <v>80263.5</v>
      </c>
      <c r="S6" s="6">
        <v>142551</v>
      </c>
      <c r="T6" s="6">
        <v>4164</v>
      </c>
      <c r="U6" s="6">
        <v>48902</v>
      </c>
      <c r="V6" s="6">
        <v>189275</v>
      </c>
      <c r="W6" s="6">
        <v>120566</v>
      </c>
      <c r="X6" s="6">
        <v>786550</v>
      </c>
      <c r="Y6" s="6">
        <v>1625642</v>
      </c>
      <c r="Z6" s="6">
        <v>1608000</v>
      </c>
      <c r="AA6" s="6">
        <v>11347.5</v>
      </c>
      <c r="AB6" s="6">
        <v>149184.5</v>
      </c>
      <c r="AC6" s="6">
        <v>97273.600000000006</v>
      </c>
      <c r="AD6" s="6">
        <v>99232.666666666672</v>
      </c>
      <c r="AE6" s="6">
        <v>72405.3</v>
      </c>
      <c r="AF6" s="6">
        <v>39604</v>
      </c>
      <c r="AG6" s="6">
        <v>211823</v>
      </c>
      <c r="AH6" s="6">
        <v>187323.5</v>
      </c>
    </row>
    <row r="7" spans="1:34" x14ac:dyDescent="0.2">
      <c r="A7" s="5" t="s">
        <v>441</v>
      </c>
      <c r="B7" s="6">
        <v>293098</v>
      </c>
      <c r="C7" s="6">
        <v>72120.25</v>
      </c>
      <c r="D7" s="6">
        <v>181686</v>
      </c>
      <c r="E7" s="6">
        <v>99082</v>
      </c>
      <c r="F7" s="6">
        <v>16115</v>
      </c>
      <c r="G7" s="6">
        <v>502466</v>
      </c>
      <c r="H7" s="6">
        <v>218076</v>
      </c>
      <c r="I7" s="6">
        <v>231645</v>
      </c>
      <c r="J7" s="6">
        <v>96919</v>
      </c>
      <c r="K7" s="6">
        <v>23273</v>
      </c>
      <c r="L7" s="6">
        <v>64145</v>
      </c>
      <c r="M7" s="6">
        <v>77195.199999999997</v>
      </c>
      <c r="N7" s="6">
        <v>32805.5</v>
      </c>
      <c r="O7" s="6">
        <v>31223.111111111109</v>
      </c>
      <c r="P7" s="6">
        <v>36634.5</v>
      </c>
      <c r="Q7" s="6">
        <v>9390</v>
      </c>
      <c r="R7" s="6">
        <v>51919.75</v>
      </c>
      <c r="S7" s="6">
        <v>12431</v>
      </c>
      <c r="T7" s="6">
        <v>612432</v>
      </c>
      <c r="U7" s="6">
        <v>40541</v>
      </c>
      <c r="V7" s="6">
        <v>48826.5</v>
      </c>
      <c r="W7" s="6">
        <v>1166703</v>
      </c>
      <c r="X7" s="6">
        <v>1056313</v>
      </c>
      <c r="Y7" s="6">
        <v>363372</v>
      </c>
      <c r="Z7" s="6">
        <v>79000</v>
      </c>
      <c r="AA7" s="6">
        <v>24738</v>
      </c>
      <c r="AB7" s="6">
        <v>75047</v>
      </c>
      <c r="AC7" s="6">
        <v>89882.7</v>
      </c>
      <c r="AD7" s="6">
        <v>69341.333333333328</v>
      </c>
      <c r="AE7" s="6">
        <v>97142.3</v>
      </c>
      <c r="AF7" s="6">
        <v>86420</v>
      </c>
      <c r="AG7" s="6">
        <v>56213</v>
      </c>
      <c r="AH7" s="6">
        <v>69754.5</v>
      </c>
    </row>
    <row r="8" spans="1:34" x14ac:dyDescent="0.2">
      <c r="A8" s="5" t="s">
        <v>442</v>
      </c>
      <c r="B8" s="6">
        <v>2801097</v>
      </c>
      <c r="C8" s="6">
        <v>370532.875</v>
      </c>
      <c r="D8" s="6">
        <v>2180773.5</v>
      </c>
      <c r="E8" s="6">
        <v>1152535</v>
      </c>
      <c r="F8" s="6">
        <v>16078616</v>
      </c>
      <c r="G8" s="6">
        <v>1717086</v>
      </c>
      <c r="H8" s="6">
        <v>4196513</v>
      </c>
      <c r="I8" s="6">
        <v>909129.5</v>
      </c>
      <c r="J8" s="6">
        <v>121379</v>
      </c>
      <c r="K8" s="6">
        <v>1238670</v>
      </c>
      <c r="L8" s="6">
        <v>301414</v>
      </c>
      <c r="M8" s="6">
        <v>1034373.6</v>
      </c>
      <c r="N8" s="6">
        <v>47704.5</v>
      </c>
      <c r="O8" s="6">
        <v>131968.22222222222</v>
      </c>
      <c r="P8" s="6">
        <v>289491</v>
      </c>
      <c r="Q8" s="6">
        <v>17977.5</v>
      </c>
      <c r="R8" s="6">
        <v>137531</v>
      </c>
      <c r="S8" s="6">
        <v>276000</v>
      </c>
      <c r="T8" s="6">
        <v>1751236</v>
      </c>
      <c r="U8" s="6">
        <v>140492</v>
      </c>
      <c r="V8" s="6">
        <v>323246</v>
      </c>
      <c r="W8" s="6">
        <v>702340</v>
      </c>
      <c r="X8" s="6">
        <v>1098941</v>
      </c>
      <c r="Y8" s="6">
        <v>8312980</v>
      </c>
      <c r="Z8" s="6">
        <v>5734000</v>
      </c>
      <c r="AA8" s="6">
        <v>76743</v>
      </c>
      <c r="AB8" s="6">
        <v>111815.5</v>
      </c>
      <c r="AC8" s="6">
        <v>259168.1</v>
      </c>
      <c r="AD8" s="6">
        <v>135605</v>
      </c>
      <c r="AE8" s="6">
        <v>204267.2</v>
      </c>
      <c r="AF8" s="6">
        <v>409681</v>
      </c>
      <c r="AG8" s="6">
        <v>1988</v>
      </c>
      <c r="AH8" s="6">
        <v>181490.5</v>
      </c>
    </row>
    <row r="9" spans="1:34" x14ac:dyDescent="0.2">
      <c r="A9" s="5" t="s">
        <v>443</v>
      </c>
      <c r="B9" s="6">
        <v>21132</v>
      </c>
      <c r="C9" s="6">
        <v>1466</v>
      </c>
      <c r="D9" s="6">
        <v>21132</v>
      </c>
      <c r="E9" s="6">
        <v>4219</v>
      </c>
      <c r="F9" s="6">
        <v>1620.5</v>
      </c>
      <c r="G9" s="6">
        <v>137516.5</v>
      </c>
      <c r="H9" s="6">
        <v>21132</v>
      </c>
      <c r="I9" s="6">
        <v>42264</v>
      </c>
      <c r="J9" s="6">
        <v>0</v>
      </c>
      <c r="K9" s="6">
        <v>0</v>
      </c>
      <c r="L9" s="6">
        <v>0</v>
      </c>
      <c r="M9" s="6">
        <v>72245.399999999994</v>
      </c>
      <c r="N9" s="6">
        <v>0</v>
      </c>
      <c r="O9" s="6">
        <v>3379.2222222222222</v>
      </c>
      <c r="P9" s="6">
        <v>0</v>
      </c>
      <c r="Q9" s="6">
        <v>0</v>
      </c>
      <c r="R9" s="6">
        <v>7226.5</v>
      </c>
      <c r="S9" s="6">
        <v>0</v>
      </c>
      <c r="T9" s="6">
        <v>80950</v>
      </c>
      <c r="U9" s="6">
        <v>3661</v>
      </c>
      <c r="V9" s="6">
        <v>62344.5</v>
      </c>
      <c r="W9" s="6">
        <v>0</v>
      </c>
      <c r="X9" s="6">
        <v>63396</v>
      </c>
      <c r="Y9" s="6">
        <v>48344</v>
      </c>
      <c r="Z9" s="6">
        <v>0</v>
      </c>
      <c r="AA9" s="6">
        <v>6657</v>
      </c>
      <c r="AB9" s="6">
        <v>0</v>
      </c>
      <c r="AC9" s="6">
        <v>15232.6</v>
      </c>
      <c r="AD9" s="6">
        <v>22716</v>
      </c>
      <c r="AE9" s="6">
        <v>4682.7</v>
      </c>
      <c r="AF9" s="6">
        <v>0</v>
      </c>
      <c r="AG9" s="6">
        <v>0</v>
      </c>
      <c r="AH9" s="6">
        <v>0</v>
      </c>
    </row>
    <row r="10" spans="1:34" x14ac:dyDescent="0.2">
      <c r="A10" s="5" t="s">
        <v>444</v>
      </c>
      <c r="B10" s="6">
        <v>774000</v>
      </c>
      <c r="C10" s="6">
        <v>339869</v>
      </c>
      <c r="D10" s="6">
        <v>428383.5</v>
      </c>
      <c r="E10" s="6">
        <v>865560</v>
      </c>
      <c r="F10" s="6">
        <v>89774</v>
      </c>
      <c r="G10" s="6">
        <v>811319</v>
      </c>
      <c r="H10" s="6">
        <v>1139415.5</v>
      </c>
      <c r="I10" s="6">
        <v>1068901</v>
      </c>
      <c r="J10" s="6">
        <v>168027</v>
      </c>
      <c r="K10" s="6">
        <v>885341</v>
      </c>
      <c r="L10" s="6">
        <v>362551</v>
      </c>
      <c r="M10" s="6">
        <v>244023.8</v>
      </c>
      <c r="N10" s="6">
        <v>259476.25</v>
      </c>
      <c r="O10" s="6">
        <v>250475.88888888888</v>
      </c>
      <c r="P10" s="6">
        <v>568269.5</v>
      </c>
      <c r="Q10" s="6">
        <v>115975.5</v>
      </c>
      <c r="R10" s="6">
        <v>401103.75</v>
      </c>
      <c r="S10" s="6">
        <v>478000</v>
      </c>
      <c r="T10" s="6">
        <v>559559</v>
      </c>
      <c r="U10" s="6">
        <v>356902</v>
      </c>
      <c r="V10" s="6">
        <v>233402</v>
      </c>
      <c r="W10" s="6">
        <v>1304635</v>
      </c>
      <c r="X10" s="6">
        <v>1813473</v>
      </c>
      <c r="Y10" s="6">
        <v>2426500</v>
      </c>
      <c r="Z10" s="6">
        <v>2574000</v>
      </c>
      <c r="AA10" s="6">
        <v>65818</v>
      </c>
      <c r="AB10" s="6">
        <v>150593</v>
      </c>
      <c r="AC10" s="6">
        <v>338308.1</v>
      </c>
      <c r="AD10" s="6">
        <v>479763.66666666669</v>
      </c>
      <c r="AE10" s="6">
        <v>239757.1</v>
      </c>
      <c r="AF10" s="6">
        <v>0</v>
      </c>
      <c r="AG10" s="6">
        <v>0</v>
      </c>
      <c r="AH10" s="6">
        <v>281205.5</v>
      </c>
    </row>
    <row r="11" spans="1:34" s="112" customFormat="1" x14ac:dyDescent="0.2">
      <c r="A11" s="5" t="s">
        <v>445</v>
      </c>
      <c r="B11" s="6">
        <v>371166</v>
      </c>
      <c r="C11" s="6">
        <v>81938.875</v>
      </c>
      <c r="D11" s="6">
        <v>0</v>
      </c>
      <c r="E11" s="6">
        <v>619246</v>
      </c>
      <c r="F11" s="6">
        <v>0</v>
      </c>
      <c r="G11" s="6">
        <v>2426243.5</v>
      </c>
      <c r="H11" s="6">
        <v>184482</v>
      </c>
      <c r="I11" s="6">
        <v>0</v>
      </c>
      <c r="J11" s="6">
        <v>0</v>
      </c>
      <c r="K11" s="6">
        <v>0</v>
      </c>
      <c r="L11" s="6">
        <v>0</v>
      </c>
      <c r="M11" s="6">
        <v>470914.6</v>
      </c>
      <c r="N11" s="6">
        <v>0</v>
      </c>
      <c r="O11" s="6">
        <v>20918.666666666668</v>
      </c>
      <c r="P11" s="6">
        <v>0</v>
      </c>
      <c r="Q11" s="6">
        <v>0</v>
      </c>
      <c r="R11" s="6">
        <v>247630.25</v>
      </c>
      <c r="S11" s="6">
        <v>60000</v>
      </c>
      <c r="T11" s="6">
        <v>9511783</v>
      </c>
      <c r="U11" s="6">
        <v>0</v>
      </c>
      <c r="V11" s="6">
        <v>85155.5</v>
      </c>
      <c r="W11" s="6">
        <v>0</v>
      </c>
      <c r="X11" s="6">
        <v>0</v>
      </c>
      <c r="Y11" s="6">
        <v>0</v>
      </c>
      <c r="Z11" s="6">
        <v>1301000</v>
      </c>
      <c r="AA11" s="6">
        <v>12434.5</v>
      </c>
      <c r="AB11" s="6">
        <v>0</v>
      </c>
      <c r="AC11" s="6">
        <v>38263.9</v>
      </c>
      <c r="AD11" s="6">
        <v>10285.333333333334</v>
      </c>
      <c r="AE11" s="6">
        <v>22190.400000000001</v>
      </c>
      <c r="AF11" s="6">
        <v>595878</v>
      </c>
      <c r="AG11" s="6">
        <v>0</v>
      </c>
      <c r="AH11" s="6">
        <v>0</v>
      </c>
    </row>
    <row r="12" spans="1:34" x14ac:dyDescent="0.2">
      <c r="A12" s="5" t="s">
        <v>446</v>
      </c>
      <c r="B12" s="6">
        <v>2571874.5</v>
      </c>
      <c r="C12" s="6">
        <v>331173.625</v>
      </c>
      <c r="D12" s="6">
        <v>2887948</v>
      </c>
      <c r="E12" s="6">
        <v>68990</v>
      </c>
      <c r="F12" s="6">
        <v>636934.5</v>
      </c>
      <c r="G12" s="6">
        <v>2108733</v>
      </c>
      <c r="H12" s="6">
        <v>2244759.5</v>
      </c>
      <c r="I12" s="6">
        <v>2460817.5</v>
      </c>
      <c r="J12" s="6">
        <v>0</v>
      </c>
      <c r="K12" s="6">
        <v>0</v>
      </c>
      <c r="L12" s="6">
        <v>0</v>
      </c>
      <c r="M12" s="6">
        <v>0</v>
      </c>
      <c r="N12" s="6">
        <v>0</v>
      </c>
      <c r="O12" s="6">
        <v>0</v>
      </c>
      <c r="P12" s="6">
        <v>71971.5</v>
      </c>
      <c r="Q12" s="6">
        <v>0</v>
      </c>
      <c r="R12" s="6">
        <v>2130.25</v>
      </c>
      <c r="S12" s="6">
        <v>0</v>
      </c>
      <c r="T12" s="6">
        <v>0</v>
      </c>
      <c r="U12" s="6">
        <v>0</v>
      </c>
      <c r="V12" s="6">
        <v>142100</v>
      </c>
      <c r="W12" s="6">
        <v>458844</v>
      </c>
      <c r="X12" s="6">
        <v>3389635</v>
      </c>
      <c r="Y12" s="6">
        <v>14452014</v>
      </c>
      <c r="Z12" s="6">
        <v>1966000</v>
      </c>
      <c r="AA12" s="6">
        <v>0</v>
      </c>
      <c r="AB12" s="6">
        <v>75000</v>
      </c>
      <c r="AC12" s="6">
        <v>194800</v>
      </c>
      <c r="AD12" s="6">
        <v>50000</v>
      </c>
      <c r="AE12" s="6">
        <v>0</v>
      </c>
      <c r="AF12" s="6">
        <v>0</v>
      </c>
      <c r="AG12" s="6">
        <v>0</v>
      </c>
      <c r="AH12" s="6">
        <v>0</v>
      </c>
    </row>
    <row r="13" spans="1:34" x14ac:dyDescent="0.2">
      <c r="A13" s="7" t="s">
        <v>490</v>
      </c>
      <c r="B13" s="4">
        <f>SUM(B5:B12)</f>
        <v>22402429</v>
      </c>
      <c r="C13" s="4">
        <f t="shared" ref="C13:AH13" si="0">SUM(C5:C12)</f>
        <v>2025008.625</v>
      </c>
      <c r="D13" s="4">
        <f t="shared" si="0"/>
        <v>7398463</v>
      </c>
      <c r="E13" s="4">
        <f t="shared" si="0"/>
        <v>3466572</v>
      </c>
      <c r="F13" s="4">
        <f t="shared" si="0"/>
        <v>19562379.5</v>
      </c>
      <c r="G13" s="4">
        <f t="shared" si="0"/>
        <v>12148933.5</v>
      </c>
      <c r="H13" s="4">
        <f t="shared" si="0"/>
        <v>13923029</v>
      </c>
      <c r="I13" s="4">
        <f t="shared" si="0"/>
        <v>7160789</v>
      </c>
      <c r="J13" s="4">
        <f t="shared" si="0"/>
        <v>930139</v>
      </c>
      <c r="K13" s="4">
        <f t="shared" si="0"/>
        <v>3176485</v>
      </c>
      <c r="L13" s="4">
        <f t="shared" si="0"/>
        <v>885730</v>
      </c>
      <c r="M13" s="4">
        <f t="shared" si="0"/>
        <v>2726016</v>
      </c>
      <c r="N13" s="4">
        <f t="shared" si="0"/>
        <v>412863.25</v>
      </c>
      <c r="O13" s="4">
        <f t="shared" si="0"/>
        <v>622739.66666666663</v>
      </c>
      <c r="P13" s="4">
        <f t="shared" si="0"/>
        <v>1552356</v>
      </c>
      <c r="Q13" s="4">
        <f t="shared" si="0"/>
        <v>225007</v>
      </c>
      <c r="R13" s="4">
        <f t="shared" si="0"/>
        <v>1148494</v>
      </c>
      <c r="S13" s="4">
        <f t="shared" si="0"/>
        <v>1259228</v>
      </c>
      <c r="T13" s="4">
        <f t="shared" si="0"/>
        <v>15414278</v>
      </c>
      <c r="U13" s="4">
        <f t="shared" si="0"/>
        <v>1211405</v>
      </c>
      <c r="V13" s="4">
        <f t="shared" si="0"/>
        <v>1326805.5</v>
      </c>
      <c r="W13" s="4">
        <f t="shared" si="0"/>
        <v>5748688</v>
      </c>
      <c r="X13" s="4">
        <f t="shared" si="0"/>
        <v>10165964.5</v>
      </c>
      <c r="Y13" s="4">
        <f t="shared" si="0"/>
        <v>32084655</v>
      </c>
      <c r="Z13" s="4">
        <f t="shared" si="0"/>
        <v>18512000</v>
      </c>
      <c r="AA13" s="4">
        <f t="shared" si="0"/>
        <v>279421.5</v>
      </c>
      <c r="AB13" s="4">
        <f t="shared" si="0"/>
        <v>657323.5</v>
      </c>
      <c r="AC13" s="4">
        <f t="shared" si="0"/>
        <v>1304856.7999999998</v>
      </c>
      <c r="AD13" s="4">
        <f t="shared" si="0"/>
        <v>1093662.3333333335</v>
      </c>
      <c r="AE13" s="4">
        <f t="shared" si="0"/>
        <v>929240.59999999986</v>
      </c>
      <c r="AF13" s="4">
        <f t="shared" si="0"/>
        <v>1175393</v>
      </c>
      <c r="AG13" s="4">
        <f t="shared" si="0"/>
        <v>270024</v>
      </c>
      <c r="AH13" s="4">
        <f t="shared" si="0"/>
        <v>1158250.5</v>
      </c>
    </row>
    <row r="14" spans="1:34" x14ac:dyDescent="0.2">
      <c r="A14" s="5" t="s">
        <v>448</v>
      </c>
      <c r="B14" s="6">
        <v>924212</v>
      </c>
      <c r="C14" s="6">
        <v>440220.75</v>
      </c>
      <c r="D14" s="6">
        <v>1869844.5</v>
      </c>
      <c r="E14" s="6">
        <v>793983</v>
      </c>
      <c r="F14" s="6">
        <v>701</v>
      </c>
      <c r="G14" s="6">
        <v>369685</v>
      </c>
      <c r="H14" s="6">
        <v>859097.5</v>
      </c>
      <c r="I14" s="6">
        <v>809762.5</v>
      </c>
      <c r="J14" s="6">
        <v>535200</v>
      </c>
      <c r="K14" s="6">
        <v>621300</v>
      </c>
      <c r="L14" s="6">
        <v>316903</v>
      </c>
      <c r="M14" s="6">
        <v>98635.4</v>
      </c>
      <c r="N14" s="6">
        <v>123530</v>
      </c>
      <c r="O14" s="6">
        <v>224162.55555555556</v>
      </c>
      <c r="P14" s="6">
        <v>224838</v>
      </c>
      <c r="Q14" s="6">
        <v>179439.5</v>
      </c>
      <c r="R14" s="6">
        <v>287596.75</v>
      </c>
      <c r="S14" s="6">
        <v>142000</v>
      </c>
      <c r="T14" s="6">
        <v>0</v>
      </c>
      <c r="U14" s="6">
        <v>4854</v>
      </c>
      <c r="V14" s="6">
        <v>124175</v>
      </c>
      <c r="W14" s="6">
        <v>1449850</v>
      </c>
      <c r="X14" s="6">
        <v>1023096</v>
      </c>
      <c r="Y14" s="6">
        <v>3327163</v>
      </c>
      <c r="Z14" s="6">
        <v>1240000</v>
      </c>
      <c r="AA14" s="6">
        <v>125923.5</v>
      </c>
      <c r="AB14" s="6">
        <v>50918.5</v>
      </c>
      <c r="AC14" s="6">
        <v>241991.4</v>
      </c>
      <c r="AD14" s="6">
        <v>164980.33333333334</v>
      </c>
      <c r="AE14" s="6">
        <v>189887.4</v>
      </c>
      <c r="AF14" s="6">
        <v>1223245</v>
      </c>
      <c r="AG14" s="6">
        <v>1223245</v>
      </c>
      <c r="AH14" s="6">
        <v>475942.5</v>
      </c>
    </row>
    <row r="15" spans="1:34" s="112" customFormat="1" x14ac:dyDescent="0.2">
      <c r="A15" s="5" t="s">
        <v>412</v>
      </c>
      <c r="B15" s="6">
        <v>0</v>
      </c>
      <c r="C15" s="6">
        <v>515042</v>
      </c>
      <c r="D15" s="6">
        <v>0</v>
      </c>
      <c r="E15" s="6">
        <v>147580</v>
      </c>
      <c r="F15" s="6">
        <v>1463124.5</v>
      </c>
      <c r="G15" s="6">
        <v>0</v>
      </c>
      <c r="H15" s="6">
        <v>73790</v>
      </c>
      <c r="I15" s="6">
        <v>0</v>
      </c>
      <c r="J15" s="6">
        <v>0</v>
      </c>
      <c r="K15" s="6">
        <v>0</v>
      </c>
      <c r="L15" s="6">
        <v>35117</v>
      </c>
      <c r="M15" s="6">
        <v>440.6</v>
      </c>
      <c r="N15" s="6">
        <v>3943.75</v>
      </c>
      <c r="O15" s="6">
        <v>1634.2222222222222</v>
      </c>
      <c r="P15" s="6">
        <v>5540.5</v>
      </c>
      <c r="Q15" s="6">
        <v>0</v>
      </c>
      <c r="R15" s="6">
        <v>25165</v>
      </c>
      <c r="S15" s="6">
        <v>0</v>
      </c>
      <c r="T15" s="6">
        <v>0</v>
      </c>
      <c r="U15" s="6">
        <v>3184012</v>
      </c>
      <c r="V15" s="6">
        <v>37576</v>
      </c>
      <c r="W15" s="6">
        <v>0</v>
      </c>
      <c r="X15" s="6">
        <v>0</v>
      </c>
      <c r="Y15" s="6">
        <v>0</v>
      </c>
      <c r="Z15" s="6">
        <v>0</v>
      </c>
      <c r="AA15" s="6">
        <v>53510.5</v>
      </c>
      <c r="AB15" s="6">
        <v>10000</v>
      </c>
      <c r="AC15" s="6">
        <v>25831.8</v>
      </c>
      <c r="AD15" s="6">
        <v>53404</v>
      </c>
      <c r="AE15" s="6">
        <v>24171.200000000001</v>
      </c>
      <c r="AF15" s="6">
        <v>23699473</v>
      </c>
      <c r="AG15" s="6">
        <v>24604842</v>
      </c>
      <c r="AH15" s="6">
        <v>0</v>
      </c>
    </row>
    <row r="16" spans="1:34" s="112" customFormat="1" x14ac:dyDescent="0.2">
      <c r="A16" s="5" t="s">
        <v>413</v>
      </c>
      <c r="B16" s="6">
        <v>393719</v>
      </c>
      <c r="C16" s="6">
        <v>134693.625</v>
      </c>
      <c r="D16" s="6">
        <v>270181</v>
      </c>
      <c r="E16" s="6">
        <v>385779</v>
      </c>
      <c r="F16" s="6">
        <v>19229.5</v>
      </c>
      <c r="G16" s="6">
        <v>229436.5</v>
      </c>
      <c r="H16" s="6">
        <v>392676.5</v>
      </c>
      <c r="I16" s="6">
        <v>254077.5</v>
      </c>
      <c r="J16" s="6">
        <v>37988</v>
      </c>
      <c r="K16" s="6">
        <v>44099</v>
      </c>
      <c r="L16" s="6">
        <v>72430</v>
      </c>
      <c r="M16" s="6">
        <v>3577.6</v>
      </c>
      <c r="N16" s="6">
        <v>378.5</v>
      </c>
      <c r="O16" s="6">
        <v>7125.5555555555557</v>
      </c>
      <c r="P16" s="6">
        <v>9663.5</v>
      </c>
      <c r="Q16" s="6">
        <v>0</v>
      </c>
      <c r="R16" s="6">
        <v>24342.75</v>
      </c>
      <c r="S16" s="6">
        <v>0</v>
      </c>
      <c r="T16" s="6">
        <v>0</v>
      </c>
      <c r="U16" s="6">
        <v>49065</v>
      </c>
      <c r="V16" s="6">
        <v>4457.5</v>
      </c>
      <c r="W16" s="6">
        <v>210585</v>
      </c>
      <c r="X16" s="6">
        <v>265155.5</v>
      </c>
      <c r="Y16" s="6">
        <v>458873</v>
      </c>
      <c r="Z16" s="6">
        <v>0</v>
      </c>
      <c r="AA16" s="6">
        <v>9486</v>
      </c>
      <c r="AB16" s="6">
        <v>15000</v>
      </c>
      <c r="AC16" s="6">
        <v>41503.1</v>
      </c>
      <c r="AD16" s="6">
        <v>22241</v>
      </c>
      <c r="AE16" s="6">
        <v>13824.7</v>
      </c>
      <c r="AF16" s="6">
        <v>553949</v>
      </c>
      <c r="AG16" s="6">
        <v>553948</v>
      </c>
      <c r="AH16" s="6">
        <v>0</v>
      </c>
    </row>
    <row r="17" spans="1:34" x14ac:dyDescent="0.2">
      <c r="A17" s="7" t="s">
        <v>554</v>
      </c>
      <c r="B17" s="4">
        <f>SUM(B14:B16)</f>
        <v>1317931</v>
      </c>
      <c r="C17" s="4">
        <f t="shared" ref="C17:AH17" si="1">SUM(C14:C16)</f>
        <v>1089956.375</v>
      </c>
      <c r="D17" s="4">
        <f t="shared" si="1"/>
        <v>2140025.5</v>
      </c>
      <c r="E17" s="4">
        <f t="shared" si="1"/>
        <v>1327342</v>
      </c>
      <c r="F17" s="4">
        <f t="shared" si="1"/>
        <v>1483055</v>
      </c>
      <c r="G17" s="4">
        <f t="shared" si="1"/>
        <v>599121.5</v>
      </c>
      <c r="H17" s="4">
        <f t="shared" si="1"/>
        <v>1325564</v>
      </c>
      <c r="I17" s="4">
        <f t="shared" si="1"/>
        <v>1063840</v>
      </c>
      <c r="J17" s="4">
        <f t="shared" si="1"/>
        <v>573188</v>
      </c>
      <c r="K17" s="4">
        <f t="shared" si="1"/>
        <v>665399</v>
      </c>
      <c r="L17" s="4">
        <f t="shared" si="1"/>
        <v>424450</v>
      </c>
      <c r="M17" s="4">
        <f t="shared" si="1"/>
        <v>102653.6</v>
      </c>
      <c r="N17" s="4">
        <f t="shared" si="1"/>
        <v>127852.25</v>
      </c>
      <c r="O17" s="4">
        <f t="shared" si="1"/>
        <v>232922.33333333334</v>
      </c>
      <c r="P17" s="4">
        <f t="shared" si="1"/>
        <v>240042</v>
      </c>
      <c r="Q17" s="4">
        <f t="shared" si="1"/>
        <v>179439.5</v>
      </c>
      <c r="R17" s="4">
        <f t="shared" si="1"/>
        <v>337104.5</v>
      </c>
      <c r="S17" s="4">
        <f t="shared" si="1"/>
        <v>142000</v>
      </c>
      <c r="T17" s="4">
        <f t="shared" si="1"/>
        <v>0</v>
      </c>
      <c r="U17" s="4">
        <f t="shared" si="1"/>
        <v>3237931</v>
      </c>
      <c r="V17" s="4">
        <f t="shared" si="1"/>
        <v>166208.5</v>
      </c>
      <c r="W17" s="4">
        <f t="shared" si="1"/>
        <v>1660435</v>
      </c>
      <c r="X17" s="4">
        <f t="shared" si="1"/>
        <v>1288251.5</v>
      </c>
      <c r="Y17" s="4">
        <f t="shared" si="1"/>
        <v>3786036</v>
      </c>
      <c r="Z17" s="4">
        <f t="shared" si="1"/>
        <v>1240000</v>
      </c>
      <c r="AA17" s="4">
        <f t="shared" si="1"/>
        <v>188920</v>
      </c>
      <c r="AB17" s="4">
        <f t="shared" si="1"/>
        <v>75918.5</v>
      </c>
      <c r="AC17" s="4">
        <f t="shared" si="1"/>
        <v>309326.3</v>
      </c>
      <c r="AD17" s="4">
        <f t="shared" si="1"/>
        <v>240625.33333333334</v>
      </c>
      <c r="AE17" s="4">
        <f t="shared" si="1"/>
        <v>227883.30000000002</v>
      </c>
      <c r="AF17" s="4">
        <f t="shared" si="1"/>
        <v>25476667</v>
      </c>
      <c r="AG17" s="4">
        <f t="shared" si="1"/>
        <v>26382035</v>
      </c>
      <c r="AH17" s="4">
        <f t="shared" si="1"/>
        <v>475942.5</v>
      </c>
    </row>
    <row r="18" spans="1:34" x14ac:dyDescent="0.2">
      <c r="A18" s="7" t="s">
        <v>3</v>
      </c>
      <c r="B18" s="4">
        <f>+B13+B17</f>
        <v>23720360</v>
      </c>
      <c r="C18" s="4">
        <f t="shared" ref="C18:AH18" si="2">+C13+C17</f>
        <v>3114965</v>
      </c>
      <c r="D18" s="4">
        <f t="shared" si="2"/>
        <v>9538488.5</v>
      </c>
      <c r="E18" s="4">
        <f t="shared" si="2"/>
        <v>4793914</v>
      </c>
      <c r="F18" s="4">
        <f t="shared" si="2"/>
        <v>21045434.5</v>
      </c>
      <c r="G18" s="4">
        <f t="shared" si="2"/>
        <v>12748055</v>
      </c>
      <c r="H18" s="4">
        <f t="shared" si="2"/>
        <v>15248593</v>
      </c>
      <c r="I18" s="4">
        <f t="shared" si="2"/>
        <v>8224629</v>
      </c>
      <c r="J18" s="4">
        <f t="shared" si="2"/>
        <v>1503327</v>
      </c>
      <c r="K18" s="4">
        <f t="shared" si="2"/>
        <v>3841884</v>
      </c>
      <c r="L18" s="4">
        <f t="shared" si="2"/>
        <v>1310180</v>
      </c>
      <c r="M18" s="4">
        <f t="shared" si="2"/>
        <v>2828669.6</v>
      </c>
      <c r="N18" s="4">
        <f t="shared" si="2"/>
        <v>540715.5</v>
      </c>
      <c r="O18" s="4">
        <f t="shared" si="2"/>
        <v>855662</v>
      </c>
      <c r="P18" s="4">
        <f t="shared" si="2"/>
        <v>1792398</v>
      </c>
      <c r="Q18" s="4">
        <f t="shared" si="2"/>
        <v>404446.5</v>
      </c>
      <c r="R18" s="4">
        <f t="shared" si="2"/>
        <v>1485598.5</v>
      </c>
      <c r="S18" s="4">
        <f t="shared" si="2"/>
        <v>1401228</v>
      </c>
      <c r="T18" s="4">
        <f t="shared" si="2"/>
        <v>15414278</v>
      </c>
      <c r="U18" s="4">
        <f t="shared" si="2"/>
        <v>4449336</v>
      </c>
      <c r="V18" s="4">
        <f t="shared" si="2"/>
        <v>1493014</v>
      </c>
      <c r="W18" s="4">
        <f t="shared" si="2"/>
        <v>7409123</v>
      </c>
      <c r="X18" s="4">
        <f t="shared" si="2"/>
        <v>11454216</v>
      </c>
      <c r="Y18" s="4">
        <f t="shared" si="2"/>
        <v>35870691</v>
      </c>
      <c r="Z18" s="4">
        <f t="shared" si="2"/>
        <v>19752000</v>
      </c>
      <c r="AA18" s="4">
        <f t="shared" si="2"/>
        <v>468341.5</v>
      </c>
      <c r="AB18" s="4">
        <f t="shared" si="2"/>
        <v>733242</v>
      </c>
      <c r="AC18" s="4">
        <f t="shared" si="2"/>
        <v>1614183.0999999999</v>
      </c>
      <c r="AD18" s="4">
        <f t="shared" si="2"/>
        <v>1334287.6666666667</v>
      </c>
      <c r="AE18" s="4">
        <f t="shared" si="2"/>
        <v>1157123.8999999999</v>
      </c>
      <c r="AF18" s="4">
        <f t="shared" si="2"/>
        <v>26652060</v>
      </c>
      <c r="AG18" s="4">
        <f t="shared" si="2"/>
        <v>26652059</v>
      </c>
      <c r="AH18" s="4">
        <f t="shared" si="2"/>
        <v>1634193</v>
      </c>
    </row>
    <row r="19" spans="1:34" x14ac:dyDescent="0.2">
      <c r="A19" s="5" t="s">
        <v>285</v>
      </c>
      <c r="B19" s="6">
        <v>88</v>
      </c>
      <c r="C19" s="6">
        <v>2824</v>
      </c>
      <c r="D19" s="6">
        <v>1318</v>
      </c>
      <c r="E19" s="6">
        <v>2373</v>
      </c>
      <c r="F19" s="6">
        <v>212</v>
      </c>
      <c r="G19" s="6">
        <v>310</v>
      </c>
      <c r="H19" s="6">
        <v>466</v>
      </c>
      <c r="I19" s="6">
        <v>248</v>
      </c>
      <c r="J19" s="6">
        <v>65</v>
      </c>
      <c r="K19" s="6">
        <v>75</v>
      </c>
      <c r="L19" s="6">
        <v>244</v>
      </c>
      <c r="M19" s="6">
        <v>2722</v>
      </c>
      <c r="N19" s="6">
        <v>765</v>
      </c>
      <c r="O19" s="6">
        <v>2364</v>
      </c>
      <c r="P19" s="6">
        <v>642</v>
      </c>
      <c r="Q19" s="6">
        <v>420</v>
      </c>
      <c r="R19" s="6">
        <v>1621</v>
      </c>
      <c r="S19" s="6">
        <v>17</v>
      </c>
      <c r="T19" s="6">
        <v>289</v>
      </c>
      <c r="U19" s="6">
        <v>193</v>
      </c>
      <c r="V19" s="6">
        <v>294</v>
      </c>
      <c r="W19" s="6">
        <v>1194</v>
      </c>
      <c r="X19" s="6">
        <v>472</v>
      </c>
      <c r="Y19" s="6">
        <v>748</v>
      </c>
      <c r="Z19" s="6">
        <v>60</v>
      </c>
      <c r="AA19" s="6">
        <v>469</v>
      </c>
      <c r="AB19" s="6">
        <v>551</v>
      </c>
      <c r="AC19" s="6">
        <v>1785</v>
      </c>
      <c r="AD19" s="6">
        <v>1113</v>
      </c>
      <c r="AE19" s="6">
        <v>1435</v>
      </c>
      <c r="AF19" s="6">
        <v>21</v>
      </c>
      <c r="AG19" s="6">
        <v>25</v>
      </c>
      <c r="AH19" s="6">
        <v>562</v>
      </c>
    </row>
    <row r="20" spans="1:34" x14ac:dyDescent="0.2">
      <c r="A20" s="5" t="s">
        <v>555</v>
      </c>
      <c r="B20" s="6">
        <v>4</v>
      </c>
      <c r="C20" s="6">
        <v>23</v>
      </c>
      <c r="D20" s="6">
        <v>9</v>
      </c>
      <c r="E20" s="6">
        <v>4</v>
      </c>
      <c r="F20" s="6">
        <v>3</v>
      </c>
      <c r="G20" s="6">
        <v>3</v>
      </c>
      <c r="H20" s="6">
        <v>8</v>
      </c>
      <c r="I20" s="6">
        <v>2</v>
      </c>
      <c r="J20" s="6">
        <v>1</v>
      </c>
      <c r="K20" s="6">
        <v>1</v>
      </c>
      <c r="L20" s="6">
        <v>1</v>
      </c>
      <c r="M20" s="6">
        <v>9</v>
      </c>
      <c r="N20" s="6">
        <v>4</v>
      </c>
      <c r="O20" s="6">
        <v>12</v>
      </c>
      <c r="P20" s="6">
        <v>3</v>
      </c>
      <c r="Q20" s="6">
        <v>5</v>
      </c>
      <c r="R20" s="6">
        <v>4</v>
      </c>
      <c r="S20" s="6">
        <v>1</v>
      </c>
      <c r="T20" s="6">
        <v>1</v>
      </c>
      <c r="U20" s="6">
        <v>1</v>
      </c>
      <c r="V20" s="6">
        <v>3</v>
      </c>
      <c r="W20" s="6">
        <v>7</v>
      </c>
      <c r="X20" s="6">
        <v>2</v>
      </c>
      <c r="Y20" s="6">
        <v>11</v>
      </c>
      <c r="Z20" s="6">
        <v>5</v>
      </c>
      <c r="AA20" s="6">
        <v>2</v>
      </c>
      <c r="AB20" s="6">
        <v>3</v>
      </c>
      <c r="AC20" s="6">
        <v>14</v>
      </c>
      <c r="AD20" s="6">
        <v>5</v>
      </c>
      <c r="AE20" s="6">
        <v>12</v>
      </c>
      <c r="AF20" s="6">
        <v>1</v>
      </c>
      <c r="AG20" s="6">
        <v>1</v>
      </c>
      <c r="AH20" s="6">
        <v>4</v>
      </c>
    </row>
    <row r="22" spans="1:34" x14ac:dyDescent="0.2">
      <c r="A22" s="157" t="s">
        <v>304</v>
      </c>
      <c r="B22" s="157"/>
      <c r="C22" s="157"/>
      <c r="D22" s="157"/>
      <c r="E22" s="157"/>
      <c r="F22" s="157"/>
      <c r="G22" s="157"/>
      <c r="H22" s="157"/>
      <c r="I22" s="157"/>
      <c r="J22" s="157"/>
      <c r="K22" s="157"/>
      <c r="L22" s="157"/>
      <c r="M22" s="157"/>
      <c r="N22" s="157"/>
      <c r="O22" s="157"/>
      <c r="P22" s="157"/>
      <c r="Q22" s="157"/>
      <c r="R22" s="157"/>
      <c r="S22" s="157"/>
      <c r="T22" s="157"/>
      <c r="U22" s="157"/>
      <c r="V22" s="157"/>
      <c r="W22" s="157"/>
      <c r="X22" s="157"/>
      <c r="Y22" s="157"/>
      <c r="Z22" s="157"/>
      <c r="AA22" s="157"/>
      <c r="AB22" s="157"/>
      <c r="AC22" s="157"/>
      <c r="AD22" s="157"/>
      <c r="AE22" s="157"/>
      <c r="AF22" s="157"/>
      <c r="AG22" s="157"/>
      <c r="AH22" s="157"/>
    </row>
    <row r="23" spans="1:34" x14ac:dyDescent="0.2">
      <c r="A23" s="94" t="s">
        <v>291</v>
      </c>
      <c r="B23" s="99">
        <f>+B5/$B$18</f>
        <v>0.16554634921223793</v>
      </c>
      <c r="C23" s="99">
        <f>+C5/$C$18</f>
        <v>0.18502310619862503</v>
      </c>
      <c r="D23" s="99">
        <f>+D5/$D$18</f>
        <v>0.13548724203001344</v>
      </c>
      <c r="E23" s="99">
        <f>+E5/$E$18</f>
        <v>0.12811306168612954</v>
      </c>
      <c r="F23" s="99">
        <f>+F5/$F$18</f>
        <v>0</v>
      </c>
      <c r="G23" s="99">
        <f>+G5/$G$18</f>
        <v>0.31898709254078367</v>
      </c>
      <c r="H23" s="99">
        <f>+H5/$H$18</f>
        <v>0.29287541480056556</v>
      </c>
      <c r="I23" s="99">
        <f>+I5/$I$18</f>
        <v>0.23245668588820237</v>
      </c>
      <c r="J23" s="99">
        <f>+J5/$J$18</f>
        <v>0.11268406673997075</v>
      </c>
      <c r="K23" s="99">
        <f>+K5/$K$18</f>
        <v>0.21479617812510737</v>
      </c>
      <c r="L23" s="99">
        <f>+L5/$L$18</f>
        <v>9.9439008380527869E-2</v>
      </c>
      <c r="M23" s="99">
        <f>+M5/$M$18</f>
        <v>2.4084467128999441E-2</v>
      </c>
      <c r="N23" s="99">
        <f>+N5/$N$18</f>
        <v>9.6483733127679897E-2</v>
      </c>
      <c r="O23" s="99">
        <f>+O5/$O$18</f>
        <v>0.13712008298188355</v>
      </c>
      <c r="P23" s="99">
        <f>+P5/$P$18</f>
        <v>0.18979406359525061</v>
      </c>
      <c r="Q23" s="99">
        <f>+Q5/$Q$18</f>
        <v>9.1929340469011356E-2</v>
      </c>
      <c r="R23" s="99">
        <f>+R5/$R$18</f>
        <v>0.14855225015372592</v>
      </c>
      <c r="S23" s="99">
        <f>+S5/$S$18</f>
        <v>0.20713688279138012</v>
      </c>
      <c r="T23" s="99">
        <f>+T5/$T$18</f>
        <v>0.18775799943403124</v>
      </c>
      <c r="U23" s="99">
        <f>+U5/$U$18</f>
        <v>0.13955048573539963</v>
      </c>
      <c r="V23" s="99">
        <f>+V5/$V$18</f>
        <v>0.16239365471455727</v>
      </c>
      <c r="W23" s="99">
        <f>+W5/$W$18</f>
        <v>0.26934361867119766</v>
      </c>
      <c r="X23" s="99">
        <f>+X5/$X$18</f>
        <v>0.1709114355797027</v>
      </c>
      <c r="Y23" s="99">
        <f>+Y5/$Y$18</f>
        <v>0.13536965318008509</v>
      </c>
      <c r="Z23" s="99">
        <f>+Z5/$Z$18</f>
        <v>0.2657958687727825</v>
      </c>
      <c r="AA23" s="99">
        <f>+AA5/$AA$18</f>
        <v>0.17441012594442304</v>
      </c>
      <c r="AB23" s="99">
        <f>+AB5/$AB$18</f>
        <v>0.13049375240370847</v>
      </c>
      <c r="AC23" s="99">
        <f>+AC5/$AC$18</f>
        <v>0.16846155804753501</v>
      </c>
      <c r="AD23" s="99">
        <f>+AD5/$AD$18</f>
        <v>0.16991713181290491</v>
      </c>
      <c r="AE23" s="99">
        <f>+AE5/$AE$18</f>
        <v>0.24958053325145216</v>
      </c>
      <c r="AF23" s="99">
        <f>+AF5/$AF$18</f>
        <v>1.6437753779632795E-3</v>
      </c>
      <c r="AG23" s="99">
        <f>+AG5/$AG$18</f>
        <v>0</v>
      </c>
      <c r="AH23" s="99">
        <f>+AH5/$AH$18</f>
        <v>0.26831377933940481</v>
      </c>
    </row>
    <row r="24" spans="1:34" x14ac:dyDescent="0.2">
      <c r="A24" s="94" t="s">
        <v>292</v>
      </c>
      <c r="B24" s="99">
        <f t="shared" ref="B24:B36" si="3">+B6/$B$18</f>
        <v>0.490854375734601</v>
      </c>
      <c r="C24" s="99">
        <f t="shared" ref="C24:C36" si="4">+C6/$C$18</f>
        <v>8.0760939529015571E-2</v>
      </c>
      <c r="D24" s="99">
        <f t="shared" ref="D24:D36" si="5">+D6/$D$18</f>
        <v>4.2584996564183096E-2</v>
      </c>
      <c r="E24" s="99">
        <f t="shared" ref="E24:E36" si="6">+E6/$E$18</f>
        <v>8.9231888598752494E-3</v>
      </c>
      <c r="F24" s="99">
        <f t="shared" ref="F24:F36" si="7">+F6/$F$18</f>
        <v>0.13016217365338786</v>
      </c>
      <c r="G24" s="99">
        <f t="shared" ref="G24:G36" si="8">+G6/$G$18</f>
        <v>2.9738222811244538E-2</v>
      </c>
      <c r="H24" s="99">
        <f t="shared" ref="H24:H36" si="9">+H6/$H$18</f>
        <v>9.5268658557546917E-2</v>
      </c>
      <c r="I24" s="99">
        <f t="shared" ref="I24:I36" si="10">+I6/$I$18</f>
        <v>6.518980977743799E-2</v>
      </c>
      <c r="J24" s="99">
        <f t="shared" ref="J24:J36" si="11">+J6/$J$18</f>
        <v>0.24905625988224783</v>
      </c>
      <c r="K24" s="99">
        <f t="shared" ref="K24:K36" si="12">+K6/$K$18</f>
        <v>5.3093482260266056E-2</v>
      </c>
      <c r="L24" s="99">
        <f t="shared" ref="L24:L36" si="13">+L6/$L$18</f>
        <v>2.0865071974843153E-2</v>
      </c>
      <c r="M24" s="99">
        <f t="shared" ref="M24:M36" si="14">+M6/$M$18</f>
        <v>0.26837224114120645</v>
      </c>
      <c r="N24" s="99">
        <f t="shared" ref="N24:N36" si="15">+N6/$N$18</f>
        <v>3.829509233598815E-2</v>
      </c>
      <c r="O24" s="99">
        <f t="shared" ref="O24:O36" si="16">+O6/$O$18</f>
        <v>7.8823310034933314E-2</v>
      </c>
      <c r="P24" s="99">
        <f t="shared" ref="P24:P36" si="17">+P6/$P$18</f>
        <v>0.13713639493014387</v>
      </c>
      <c r="Q24" s="99">
        <f t="shared" ref="Q24:Q36" si="18">+Q6/$Q$18</f>
        <v>0.10998611682880183</v>
      </c>
      <c r="R24" s="99">
        <f t="shared" ref="R24:R36" si="19">+R6/$R$18</f>
        <v>5.4027720141074459E-2</v>
      </c>
      <c r="S24" s="99">
        <f t="shared" ref="S24:S36" si="20">+S6/$S$18</f>
        <v>0.1017329085630604</v>
      </c>
      <c r="T24" s="99">
        <f t="shared" ref="T24:T36" si="21">+T6/$T$18</f>
        <v>2.7013915280365387E-4</v>
      </c>
      <c r="U24" s="99">
        <f t="shared" ref="U24:U36" si="22">+U6/$U$18</f>
        <v>1.0990853466674578E-2</v>
      </c>
      <c r="V24" s="99">
        <f t="shared" ref="V24:V36" si="23">+V6/$V$18</f>
        <v>0.12677376099621304</v>
      </c>
      <c r="W24" s="99">
        <f t="shared" ref="W24:W36" si="24">+W6/$W$18</f>
        <v>1.6272641174940677E-2</v>
      </c>
      <c r="X24" s="99">
        <f t="shared" ref="X24:X36" si="25">+X6/$X$18</f>
        <v>6.8669038544410199E-2</v>
      </c>
      <c r="Y24" s="99">
        <f t="shared" ref="Y24:Y36" si="26">+Y6/$Y$18</f>
        <v>4.5319506111549397E-2</v>
      </c>
      <c r="Z24" s="99">
        <f t="shared" ref="Z24:Z36" si="27">+Z6/$Z$18</f>
        <v>8.1409477521263665E-2</v>
      </c>
      <c r="AA24" s="99">
        <f t="shared" ref="AA24:AA36" si="28">+AA6/$AA$18</f>
        <v>2.4229114865968529E-2</v>
      </c>
      <c r="AB24" s="99">
        <f t="shared" ref="AB24:AB36" si="29">+AB6/$AB$18</f>
        <v>0.20345874895327873</v>
      </c>
      <c r="AC24" s="99">
        <f t="shared" ref="AC24:AC36" si="30">+AC6/$AC$18</f>
        <v>6.0261812925683597E-2</v>
      </c>
      <c r="AD24" s="99">
        <f t="shared" ref="AD24:AD36" si="31">+AD6/$AD$18</f>
        <v>7.4371268764381895E-2</v>
      </c>
      <c r="AE24" s="99">
        <f t="shared" ref="AE24:AE36" si="32">+AE6/$AE$18</f>
        <v>6.2573506605472423E-2</v>
      </c>
      <c r="AF24" s="99">
        <f t="shared" ref="AF24:AF36" si="33">+AF6/$AF$18</f>
        <v>1.4859639367463529E-3</v>
      </c>
      <c r="AG24" s="99">
        <f t="shared" ref="AG24:AG36" si="34">+AG6/$AG$18</f>
        <v>7.9477161595657587E-3</v>
      </c>
      <c r="AH24" s="99">
        <f t="shared" ref="AH24:AH36" si="35">+AH6/$AH$18</f>
        <v>0.11462752563497702</v>
      </c>
    </row>
    <row r="25" spans="1:34" x14ac:dyDescent="0.2">
      <c r="A25" s="94" t="s">
        <v>293</v>
      </c>
      <c r="B25" s="99">
        <f t="shared" si="3"/>
        <v>1.2356389194767701E-2</v>
      </c>
      <c r="C25" s="99">
        <f t="shared" si="4"/>
        <v>2.3152828362437459E-2</v>
      </c>
      <c r="D25" s="99">
        <f t="shared" si="5"/>
        <v>1.9047671966056258E-2</v>
      </c>
      <c r="E25" s="99">
        <f t="shared" si="6"/>
        <v>2.0668289001429731E-2</v>
      </c>
      <c r="F25" s="99">
        <f t="shared" si="7"/>
        <v>7.6572427145659545E-4</v>
      </c>
      <c r="G25" s="99">
        <f t="shared" si="8"/>
        <v>3.941511077572226E-2</v>
      </c>
      <c r="H25" s="99">
        <f t="shared" si="9"/>
        <v>1.4301385052378275E-2</v>
      </c>
      <c r="I25" s="99">
        <f t="shared" si="10"/>
        <v>2.8164796247952338E-2</v>
      </c>
      <c r="J25" s="99">
        <f t="shared" si="11"/>
        <v>6.4469672932103261E-2</v>
      </c>
      <c r="K25" s="99">
        <f t="shared" si="12"/>
        <v>6.0577050218070094E-3</v>
      </c>
      <c r="L25" s="99">
        <f t="shared" si="13"/>
        <v>4.8958921674884366E-2</v>
      </c>
      <c r="M25" s="99">
        <f t="shared" si="14"/>
        <v>2.7290285157375749E-2</v>
      </c>
      <c r="N25" s="99">
        <f t="shared" si="15"/>
        <v>6.0670537463786409E-2</v>
      </c>
      <c r="O25" s="99">
        <f t="shared" si="16"/>
        <v>3.6490005529182211E-2</v>
      </c>
      <c r="P25" s="99">
        <f t="shared" si="17"/>
        <v>2.043881994958709E-2</v>
      </c>
      <c r="Q25" s="99">
        <f t="shared" si="18"/>
        <v>2.321691496897612E-2</v>
      </c>
      <c r="R25" s="99">
        <f t="shared" si="19"/>
        <v>3.4948709223925574E-2</v>
      </c>
      <c r="S25" s="99">
        <f t="shared" si="20"/>
        <v>8.8715041377991303E-3</v>
      </c>
      <c r="T25" s="99">
        <f t="shared" si="21"/>
        <v>3.9731474935121837E-2</v>
      </c>
      <c r="U25" s="99">
        <f t="shared" si="22"/>
        <v>9.1116966666486866E-3</v>
      </c>
      <c r="V25" s="99">
        <f t="shared" si="23"/>
        <v>3.2703310216782966E-2</v>
      </c>
      <c r="W25" s="99">
        <f t="shared" si="24"/>
        <v>0.15746843452322226</v>
      </c>
      <c r="X25" s="99">
        <f t="shared" si="25"/>
        <v>9.2220454023217296E-2</v>
      </c>
      <c r="Y25" s="99">
        <f t="shared" si="26"/>
        <v>1.0130052972773789E-2</v>
      </c>
      <c r="Z25" s="99">
        <f t="shared" si="27"/>
        <v>3.9995949777237748E-3</v>
      </c>
      <c r="AA25" s="99">
        <f t="shared" si="28"/>
        <v>5.2820431245149103E-2</v>
      </c>
      <c r="AB25" s="99">
        <f t="shared" si="29"/>
        <v>0.10234956535495784</v>
      </c>
      <c r="AC25" s="99">
        <f t="shared" si="30"/>
        <v>5.5683088244450091E-2</v>
      </c>
      <c r="AD25" s="99">
        <f t="shared" si="31"/>
        <v>5.1968803329017252E-2</v>
      </c>
      <c r="AE25" s="99">
        <f t="shared" si="32"/>
        <v>8.3951511156238334E-2</v>
      </c>
      <c r="AF25" s="99">
        <f t="shared" si="33"/>
        <v>3.2425260936678065E-3</v>
      </c>
      <c r="AG25" s="99">
        <f t="shared" si="34"/>
        <v>2.1091428620955703E-3</v>
      </c>
      <c r="AH25" s="99">
        <f t="shared" si="35"/>
        <v>4.2684370817889929E-2</v>
      </c>
    </row>
    <row r="26" spans="1:34" x14ac:dyDescent="0.2">
      <c r="A26" s="94" t="s">
        <v>294</v>
      </c>
      <c r="B26" s="99">
        <f t="shared" si="3"/>
        <v>0.11808830051483199</v>
      </c>
      <c r="C26" s="99">
        <f>+C8/$C$18</f>
        <v>0.11895250026886338</v>
      </c>
      <c r="D26" s="99">
        <f t="shared" si="5"/>
        <v>0.22862883359349859</v>
      </c>
      <c r="E26" s="99">
        <f t="shared" si="6"/>
        <v>0.24041628614948035</v>
      </c>
      <c r="F26" s="99">
        <f t="shared" si="7"/>
        <v>0.76399544043626189</v>
      </c>
      <c r="G26" s="99">
        <f t="shared" si="8"/>
        <v>0.13469395919612834</v>
      </c>
      <c r="H26" s="99">
        <f t="shared" si="9"/>
        <v>0.27520657151777872</v>
      </c>
      <c r="I26" s="99">
        <f t="shared" si="10"/>
        <v>0.11053744795053977</v>
      </c>
      <c r="J26" s="99">
        <f t="shared" si="11"/>
        <v>8.0740251455604803E-2</v>
      </c>
      <c r="K26" s="99">
        <f t="shared" si="12"/>
        <v>0.32241212904918526</v>
      </c>
      <c r="L26" s="99">
        <f t="shared" si="13"/>
        <v>0.23005541223343356</v>
      </c>
      <c r="M26" s="99">
        <f t="shared" si="14"/>
        <v>0.36567494485746938</v>
      </c>
      <c r="N26" s="99">
        <f t="shared" si="15"/>
        <v>8.8224768847943141E-2</v>
      </c>
      <c r="O26" s="99">
        <f t="shared" si="16"/>
        <v>0.15422938288976515</v>
      </c>
      <c r="P26" s="99">
        <f t="shared" si="17"/>
        <v>0.16151044578268889</v>
      </c>
      <c r="Q26" s="99">
        <f t="shared" si="18"/>
        <v>4.4449636725747407E-2</v>
      </c>
      <c r="R26" s="99">
        <f t="shared" si="19"/>
        <v>9.2576157016852137E-2</v>
      </c>
      <c r="S26" s="99">
        <f t="shared" si="20"/>
        <v>0.19697008623864209</v>
      </c>
      <c r="T26" s="99">
        <f t="shared" si="21"/>
        <v>0.1136112894810902</v>
      </c>
      <c r="U26" s="99">
        <f t="shared" si="22"/>
        <v>3.1575947512168107E-2</v>
      </c>
      <c r="V26" s="99">
        <f t="shared" si="23"/>
        <v>0.21650567241834304</v>
      </c>
      <c r="W26" s="99">
        <f t="shared" si="24"/>
        <v>9.4793945248310765E-2</v>
      </c>
      <c r="X26" s="99">
        <f t="shared" si="25"/>
        <v>9.594205312698835E-2</v>
      </c>
      <c r="Y26" s="99">
        <f t="shared" si="26"/>
        <v>0.23174853252757244</v>
      </c>
      <c r="Z26" s="99">
        <f t="shared" si="27"/>
        <v>0.29029971648440667</v>
      </c>
      <c r="AA26" s="99">
        <f t="shared" si="28"/>
        <v>0.16386119957338821</v>
      </c>
      <c r="AB26" s="99">
        <f t="shared" si="29"/>
        <v>0.15249467433671285</v>
      </c>
      <c r="AC26" s="99">
        <f t="shared" si="30"/>
        <v>0.16055681663375118</v>
      </c>
      <c r="AD26" s="99">
        <f t="shared" si="31"/>
        <v>0.10163100760630578</v>
      </c>
      <c r="AE26" s="99">
        <f t="shared" si="32"/>
        <v>0.17653010191907714</v>
      </c>
      <c r="AF26" s="99">
        <f t="shared" si="33"/>
        <v>1.5371457215689895E-2</v>
      </c>
      <c r="AG26" s="99">
        <f t="shared" si="34"/>
        <v>7.4590859940689759E-5</v>
      </c>
      <c r="AH26" s="99">
        <f t="shared" si="35"/>
        <v>0.11105817978659803</v>
      </c>
    </row>
    <row r="27" spans="1:34" x14ac:dyDescent="0.2">
      <c r="A27" s="94" t="s">
        <v>295</v>
      </c>
      <c r="B27" s="99">
        <f t="shared" si="3"/>
        <v>8.9088023959164192E-4</v>
      </c>
      <c r="C27" s="99">
        <f t="shared" si="4"/>
        <v>4.7063129120230885E-4</v>
      </c>
      <c r="D27" s="99">
        <f t="shared" si="5"/>
        <v>2.2154453506968113E-3</v>
      </c>
      <c r="E27" s="99">
        <f t="shared" si="6"/>
        <v>8.8007419407190037E-4</v>
      </c>
      <c r="F27" s="99">
        <f t="shared" si="7"/>
        <v>7.7000073341322559E-5</v>
      </c>
      <c r="G27" s="99">
        <f t="shared" si="8"/>
        <v>1.0787253428071969E-2</v>
      </c>
      <c r="H27" s="99">
        <f t="shared" si="9"/>
        <v>1.3858327781454984E-3</v>
      </c>
      <c r="I27" s="99">
        <f t="shared" si="10"/>
        <v>5.1387120318740209E-3</v>
      </c>
      <c r="J27" s="99">
        <f t="shared" si="11"/>
        <v>0</v>
      </c>
      <c r="K27" s="99">
        <f t="shared" si="12"/>
        <v>0</v>
      </c>
      <c r="L27" s="99">
        <f t="shared" si="13"/>
        <v>0</v>
      </c>
      <c r="M27" s="99">
        <f t="shared" si="14"/>
        <v>2.5540416597258298E-2</v>
      </c>
      <c r="N27" s="99">
        <f t="shared" si="15"/>
        <v>0</v>
      </c>
      <c r="O27" s="99">
        <f t="shared" si="16"/>
        <v>3.9492489116289171E-3</v>
      </c>
      <c r="P27" s="99">
        <f t="shared" si="17"/>
        <v>0</v>
      </c>
      <c r="Q27" s="99">
        <f t="shared" si="18"/>
        <v>0</v>
      </c>
      <c r="R27" s="99">
        <f t="shared" si="19"/>
        <v>4.8643694780251866E-3</v>
      </c>
      <c r="S27" s="99">
        <f t="shared" si="20"/>
        <v>0</v>
      </c>
      <c r="T27" s="99">
        <f t="shared" si="21"/>
        <v>5.2516245003496106E-3</v>
      </c>
      <c r="U27" s="99">
        <f t="shared" si="22"/>
        <v>8.2281940496289788E-4</v>
      </c>
      <c r="V27" s="99">
        <f t="shared" si="23"/>
        <v>4.1757478496517779E-2</v>
      </c>
      <c r="W27" s="99">
        <f t="shared" si="24"/>
        <v>0</v>
      </c>
      <c r="X27" s="99">
        <f t="shared" si="25"/>
        <v>5.5347306179663455E-3</v>
      </c>
      <c r="Y27" s="99">
        <f t="shared" si="26"/>
        <v>1.3477298220990501E-3</v>
      </c>
      <c r="Z27" s="99">
        <f t="shared" si="27"/>
        <v>0</v>
      </c>
      <c r="AA27" s="99">
        <f t="shared" si="28"/>
        <v>1.4213987015884777E-2</v>
      </c>
      <c r="AB27" s="99">
        <f t="shared" si="29"/>
        <v>0</v>
      </c>
      <c r="AC27" s="99">
        <f t="shared" si="30"/>
        <v>9.436723752094792E-3</v>
      </c>
      <c r="AD27" s="99">
        <f t="shared" si="31"/>
        <v>1.7024814489029476E-2</v>
      </c>
      <c r="AE27" s="99">
        <f t="shared" si="32"/>
        <v>4.0468440760751722E-3</v>
      </c>
      <c r="AF27" s="99">
        <f t="shared" si="33"/>
        <v>0</v>
      </c>
      <c r="AG27" s="99">
        <f t="shared" si="34"/>
        <v>0</v>
      </c>
      <c r="AH27" s="99">
        <f t="shared" si="35"/>
        <v>0</v>
      </c>
    </row>
    <row r="28" spans="1:34" x14ac:dyDescent="0.2">
      <c r="A28" s="94" t="s">
        <v>296</v>
      </c>
      <c r="B28" s="99">
        <f t="shared" si="3"/>
        <v>3.2630196169029478E-2</v>
      </c>
      <c r="C28" s="99">
        <f t="shared" si="4"/>
        <v>0.10910844905159447</v>
      </c>
      <c r="D28" s="99">
        <f t="shared" si="5"/>
        <v>4.4911046440953409E-2</v>
      </c>
      <c r="E28" s="99">
        <f t="shared" si="6"/>
        <v>0.18055392733369852</v>
      </c>
      <c r="F28" s="99">
        <f t="shared" si="7"/>
        <v>4.2657232854945333E-3</v>
      </c>
      <c r="G28" s="99">
        <f t="shared" si="8"/>
        <v>6.364257135696387E-2</v>
      </c>
      <c r="H28" s="99">
        <f t="shared" si="9"/>
        <v>7.4722664576331727E-2</v>
      </c>
      <c r="I28" s="99">
        <f t="shared" si="10"/>
        <v>0.12996343056933024</v>
      </c>
      <c r="J28" s="99">
        <f t="shared" si="11"/>
        <v>0.11177009393165958</v>
      </c>
      <c r="K28" s="99">
        <f t="shared" si="12"/>
        <v>0.23044449025530184</v>
      </c>
      <c r="L28" s="99">
        <f t="shared" si="13"/>
        <v>0.27671846616495444</v>
      </c>
      <c r="M28" s="99">
        <f t="shared" si="14"/>
        <v>8.6268046292857947E-2</v>
      </c>
      <c r="N28" s="99">
        <f t="shared" si="15"/>
        <v>0.47987573872026973</v>
      </c>
      <c r="O28" s="99">
        <f t="shared" si="16"/>
        <v>0.29272760609783871</v>
      </c>
      <c r="P28" s="99">
        <f t="shared" si="17"/>
        <v>0.31704426137498481</v>
      </c>
      <c r="Q28" s="99">
        <f t="shared" si="18"/>
        <v>0.28675115250101063</v>
      </c>
      <c r="R28" s="99">
        <f t="shared" si="19"/>
        <v>0.2699947192999993</v>
      </c>
      <c r="S28" s="99">
        <f t="shared" si="20"/>
        <v>0.34112935225388019</v>
      </c>
      <c r="T28" s="99">
        <f t="shared" si="21"/>
        <v>3.6301343468698309E-2</v>
      </c>
      <c r="U28" s="99">
        <f t="shared" si="22"/>
        <v>8.0214665738887775E-2</v>
      </c>
      <c r="V28" s="99">
        <f t="shared" si="23"/>
        <v>0.15632941151255111</v>
      </c>
      <c r="W28" s="99">
        <f t="shared" si="24"/>
        <v>0.17608494284681198</v>
      </c>
      <c r="X28" s="99">
        <f t="shared" si="25"/>
        <v>0.15832362511759862</v>
      </c>
      <c r="Y28" s="99">
        <f t="shared" si="26"/>
        <v>6.7645755695088225E-2</v>
      </c>
      <c r="Z28" s="99">
        <f t="shared" si="27"/>
        <v>0.13031591737545564</v>
      </c>
      <c r="AA28" s="99">
        <f t="shared" si="28"/>
        <v>0.14053420420782697</v>
      </c>
      <c r="AB28" s="99">
        <f t="shared" si="29"/>
        <v>0.20537967001344712</v>
      </c>
      <c r="AC28" s="99">
        <f t="shared" si="30"/>
        <v>0.20958471192022765</v>
      </c>
      <c r="AD28" s="99">
        <f t="shared" si="31"/>
        <v>0.35956539107134067</v>
      </c>
      <c r="AE28" s="99">
        <f t="shared" si="32"/>
        <v>0.20720088834047937</v>
      </c>
      <c r="AF28" s="99">
        <f t="shared" si="33"/>
        <v>0</v>
      </c>
      <c r="AG28" s="99">
        <f t="shared" si="34"/>
        <v>0</v>
      </c>
      <c r="AH28" s="99">
        <f t="shared" si="35"/>
        <v>0.17207606445505519</v>
      </c>
    </row>
    <row r="29" spans="1:34" x14ac:dyDescent="0.2">
      <c r="A29" s="94" t="s">
        <v>297</v>
      </c>
      <c r="B29" s="99">
        <f t="shared" si="3"/>
        <v>1.5647570272963818E-2</v>
      </c>
      <c r="C29" s="99">
        <f t="shared" si="4"/>
        <v>2.6304910328045418E-2</v>
      </c>
      <c r="D29" s="99">
        <f t="shared" si="5"/>
        <v>0</v>
      </c>
      <c r="E29" s="99">
        <f t="shared" si="6"/>
        <v>0.12917336439493909</v>
      </c>
      <c r="F29" s="99">
        <f t="shared" si="7"/>
        <v>0</v>
      </c>
      <c r="G29" s="99">
        <f t="shared" si="8"/>
        <v>0.19032264137548827</v>
      </c>
      <c r="H29" s="99">
        <f t="shared" si="9"/>
        <v>1.2098296544474628E-2</v>
      </c>
      <c r="I29" s="99">
        <f t="shared" si="10"/>
        <v>0</v>
      </c>
      <c r="J29" s="99">
        <f t="shared" si="11"/>
        <v>0</v>
      </c>
      <c r="K29" s="99">
        <f t="shared" si="12"/>
        <v>0</v>
      </c>
      <c r="L29" s="99">
        <f t="shared" si="13"/>
        <v>0</v>
      </c>
      <c r="M29" s="99">
        <f t="shared" si="14"/>
        <v>0.16647918159123284</v>
      </c>
      <c r="N29" s="99">
        <f t="shared" si="15"/>
        <v>0</v>
      </c>
      <c r="O29" s="99">
        <f t="shared" si="16"/>
        <v>2.4447347979303355E-2</v>
      </c>
      <c r="P29" s="99">
        <f t="shared" si="17"/>
        <v>0</v>
      </c>
      <c r="Q29" s="99">
        <f t="shared" si="18"/>
        <v>0</v>
      </c>
      <c r="R29" s="99">
        <f t="shared" si="19"/>
        <v>0.16668719711281346</v>
      </c>
      <c r="S29" s="99">
        <f t="shared" si="20"/>
        <v>4.2819583964922199E-2</v>
      </c>
      <c r="T29" s="99">
        <f t="shared" si="21"/>
        <v>0.61707612902790521</v>
      </c>
      <c r="U29" s="99">
        <f t="shared" si="22"/>
        <v>0</v>
      </c>
      <c r="V29" s="99">
        <f t="shared" si="23"/>
        <v>5.7035968852267964E-2</v>
      </c>
      <c r="W29" s="99">
        <f t="shared" si="24"/>
        <v>0</v>
      </c>
      <c r="X29" s="99">
        <f t="shared" si="25"/>
        <v>0</v>
      </c>
      <c r="Y29" s="99">
        <f t="shared" si="26"/>
        <v>0</v>
      </c>
      <c r="Z29" s="99">
        <f t="shared" si="27"/>
        <v>6.5866747671121911E-2</v>
      </c>
      <c r="AA29" s="99">
        <f t="shared" si="28"/>
        <v>2.6550070835063729E-2</v>
      </c>
      <c r="AB29" s="99">
        <f t="shared" si="29"/>
        <v>0</v>
      </c>
      <c r="AC29" s="99">
        <f t="shared" si="30"/>
        <v>2.3704807713573514E-2</v>
      </c>
      <c r="AD29" s="99">
        <f t="shared" si="31"/>
        <v>7.7084826535407285E-3</v>
      </c>
      <c r="AE29" s="99">
        <f t="shared" si="32"/>
        <v>1.9177203063561302E-2</v>
      </c>
      <c r="AF29" s="99">
        <f t="shared" si="33"/>
        <v>2.2357671414517302E-2</v>
      </c>
      <c r="AG29" s="99">
        <f t="shared" si="34"/>
        <v>0</v>
      </c>
      <c r="AH29" s="99">
        <f t="shared" si="35"/>
        <v>0</v>
      </c>
    </row>
    <row r="30" spans="1:34" x14ac:dyDescent="0.2">
      <c r="A30" s="94" t="s">
        <v>298</v>
      </c>
      <c r="B30" s="99">
        <f t="shared" si="3"/>
        <v>0.10842476674047105</v>
      </c>
      <c r="C30" s="99">
        <f t="shared" si="4"/>
        <v>0.10631696503813044</v>
      </c>
      <c r="D30" s="99">
        <f t="shared" si="5"/>
        <v>0.30276788612787026</v>
      </c>
      <c r="E30" s="99">
        <f t="shared" si="6"/>
        <v>1.4391163462673716E-2</v>
      </c>
      <c r="F30" s="99">
        <f t="shared" si="7"/>
        <v>3.0264735090168846E-2</v>
      </c>
      <c r="G30" s="99">
        <f t="shared" si="8"/>
        <v>0.16541605758682404</v>
      </c>
      <c r="H30" s="99">
        <f t="shared" si="9"/>
        <v>0.14721092628021484</v>
      </c>
      <c r="I30" s="99">
        <f t="shared" si="10"/>
        <v>0.29920103387034236</v>
      </c>
      <c r="J30" s="99">
        <f t="shared" si="11"/>
        <v>0</v>
      </c>
      <c r="K30" s="99">
        <f t="shared" si="12"/>
        <v>0</v>
      </c>
      <c r="L30" s="99">
        <f t="shared" si="13"/>
        <v>0</v>
      </c>
      <c r="M30" s="99">
        <f t="shared" si="14"/>
        <v>0</v>
      </c>
      <c r="N30" s="99">
        <f t="shared" si="15"/>
        <v>0</v>
      </c>
      <c r="O30" s="99">
        <f t="shared" si="16"/>
        <v>0</v>
      </c>
      <c r="P30" s="99">
        <f t="shared" si="17"/>
        <v>4.0153749334690174E-2</v>
      </c>
      <c r="Q30" s="99">
        <f t="shared" si="18"/>
        <v>0</v>
      </c>
      <c r="R30" s="99">
        <f t="shared" si="19"/>
        <v>1.4339338657113614E-3</v>
      </c>
      <c r="S30" s="99">
        <f t="shared" si="20"/>
        <v>0</v>
      </c>
      <c r="T30" s="99">
        <f t="shared" si="21"/>
        <v>0</v>
      </c>
      <c r="U30" s="99">
        <f t="shared" si="22"/>
        <v>0</v>
      </c>
      <c r="V30" s="99">
        <f t="shared" si="23"/>
        <v>9.5176602496694601E-2</v>
      </c>
      <c r="W30" s="99">
        <f t="shared" si="24"/>
        <v>6.1929596795734121E-2</v>
      </c>
      <c r="X30" s="99">
        <f t="shared" si="25"/>
        <v>0.29592902735551696</v>
      </c>
      <c r="Y30" s="99">
        <f t="shared" si="26"/>
        <v>0.40289198777910357</v>
      </c>
      <c r="Z30" s="99">
        <f t="shared" si="27"/>
        <v>9.9534224382341024E-2</v>
      </c>
      <c r="AA30" s="99">
        <f t="shared" si="28"/>
        <v>0</v>
      </c>
      <c r="AB30" s="99">
        <f t="shared" si="29"/>
        <v>0.10228546646264125</v>
      </c>
      <c r="AC30" s="99">
        <f t="shared" si="30"/>
        <v>0.12068023757651782</v>
      </c>
      <c r="AD30" s="99">
        <f t="shared" si="31"/>
        <v>3.7473178572436774E-2</v>
      </c>
      <c r="AE30" s="99">
        <f t="shared" si="32"/>
        <v>0</v>
      </c>
      <c r="AF30" s="99">
        <f t="shared" si="33"/>
        <v>0</v>
      </c>
      <c r="AG30" s="99">
        <f t="shared" si="34"/>
        <v>0</v>
      </c>
      <c r="AH30" s="99">
        <f t="shared" si="35"/>
        <v>0</v>
      </c>
    </row>
    <row r="31" spans="1:34" x14ac:dyDescent="0.2">
      <c r="A31" s="95" t="s">
        <v>288</v>
      </c>
      <c r="B31" s="100">
        <f t="shared" si="3"/>
        <v>0.94443882807849455</v>
      </c>
      <c r="C31" s="100">
        <f t="shared" si="4"/>
        <v>0.65009033006791406</v>
      </c>
      <c r="D31" s="100">
        <f t="shared" si="5"/>
        <v>0.77564312207327191</v>
      </c>
      <c r="E31" s="100">
        <f t="shared" si="6"/>
        <v>0.72311935508229808</v>
      </c>
      <c r="F31" s="100">
        <f t="shared" si="7"/>
        <v>0.92953079681011097</v>
      </c>
      <c r="G31" s="100">
        <f t="shared" si="8"/>
        <v>0.95300290907122698</v>
      </c>
      <c r="H31" s="100">
        <f t="shared" si="9"/>
        <v>0.91306975010743618</v>
      </c>
      <c r="I31" s="100">
        <f t="shared" si="10"/>
        <v>0.87065191633567907</v>
      </c>
      <c r="J31" s="100">
        <f t="shared" si="11"/>
        <v>0.61872034494158623</v>
      </c>
      <c r="K31" s="100">
        <f t="shared" si="12"/>
        <v>0.82680398471166749</v>
      </c>
      <c r="L31" s="100">
        <f t="shared" si="13"/>
        <v>0.67603688042864341</v>
      </c>
      <c r="M31" s="100">
        <f t="shared" si="14"/>
        <v>0.96370958276640006</v>
      </c>
      <c r="N31" s="100">
        <f t="shared" si="15"/>
        <v>0.76354987049566736</v>
      </c>
      <c r="O31" s="100">
        <f t="shared" si="16"/>
        <v>0.72778698442453515</v>
      </c>
      <c r="P31" s="100">
        <f t="shared" si="17"/>
        <v>0.86607773496734541</v>
      </c>
      <c r="Q31" s="100">
        <f t="shared" si="18"/>
        <v>0.55633316149354739</v>
      </c>
      <c r="R31" s="100">
        <f t="shared" si="19"/>
        <v>0.77308505629212743</v>
      </c>
      <c r="S31" s="100">
        <f t="shared" si="20"/>
        <v>0.89866031794968415</v>
      </c>
      <c r="T31" s="100">
        <f t="shared" si="21"/>
        <v>1</v>
      </c>
      <c r="U31" s="100">
        <f t="shared" si="22"/>
        <v>0.27226646852474168</v>
      </c>
      <c r="V31" s="100">
        <f t="shared" si="23"/>
        <v>0.88867585970392771</v>
      </c>
      <c r="W31" s="100">
        <f t="shared" si="24"/>
        <v>0.77589317926021739</v>
      </c>
      <c r="X31" s="100">
        <f t="shared" si="25"/>
        <v>0.88753036436540045</v>
      </c>
      <c r="Y31" s="100">
        <f t="shared" si="26"/>
        <v>0.89445321808827161</v>
      </c>
      <c r="Z31" s="100">
        <f t="shared" si="27"/>
        <v>0.93722154718509521</v>
      </c>
      <c r="AA31" s="100">
        <f t="shared" si="28"/>
        <v>0.59661913368770436</v>
      </c>
      <c r="AB31" s="100">
        <f t="shared" si="29"/>
        <v>0.89646187752474626</v>
      </c>
      <c r="AC31" s="100">
        <f t="shared" si="30"/>
        <v>0.8083697568138335</v>
      </c>
      <c r="AD31" s="100">
        <f t="shared" si="31"/>
        <v>0.8196600782989576</v>
      </c>
      <c r="AE31" s="100">
        <f t="shared" si="32"/>
        <v>0.80306058841235584</v>
      </c>
      <c r="AF31" s="100">
        <f t="shared" si="33"/>
        <v>4.4101394038584638E-2</v>
      </c>
      <c r="AG31" s="100">
        <f t="shared" si="34"/>
        <v>1.0131449881602018E-2</v>
      </c>
      <c r="AH31" s="100">
        <f t="shared" si="35"/>
        <v>0.70875992003392496</v>
      </c>
    </row>
    <row r="32" spans="1:34" x14ac:dyDescent="0.2">
      <c r="A32" s="94" t="s">
        <v>299</v>
      </c>
      <c r="B32" s="99">
        <f t="shared" si="3"/>
        <v>3.8962815066887688E-2</v>
      </c>
      <c r="C32" s="99">
        <f t="shared" si="4"/>
        <v>0.14132446110951488</v>
      </c>
      <c r="D32" s="99">
        <f t="shared" si="5"/>
        <v>0.1960315305721656</v>
      </c>
      <c r="E32" s="99">
        <f t="shared" si="6"/>
        <v>0.16562312131590179</v>
      </c>
      <c r="F32" s="99">
        <f t="shared" si="7"/>
        <v>3.3308887017751995E-5</v>
      </c>
      <c r="G32" s="99">
        <f t="shared" si="8"/>
        <v>2.8999325779501265E-2</v>
      </c>
      <c r="H32" s="99">
        <f t="shared" si="9"/>
        <v>5.6339460302993201E-2</v>
      </c>
      <c r="I32" s="99">
        <f t="shared" si="10"/>
        <v>9.8455808766571715E-2</v>
      </c>
      <c r="J32" s="99">
        <f t="shared" si="11"/>
        <v>0.35601036900155453</v>
      </c>
      <c r="K32" s="99">
        <f t="shared" si="12"/>
        <v>0.1617175323356978</v>
      </c>
      <c r="L32" s="99">
        <f t="shared" si="13"/>
        <v>0.24187745195316673</v>
      </c>
      <c r="M32" s="99">
        <f t="shared" si="14"/>
        <v>3.4869890778336216E-2</v>
      </c>
      <c r="N32" s="99">
        <f t="shared" si="15"/>
        <v>0.22845655432477893</v>
      </c>
      <c r="O32" s="99">
        <f t="shared" si="16"/>
        <v>0.26197558797230164</v>
      </c>
      <c r="P32" s="99">
        <f t="shared" si="17"/>
        <v>0.12543977397877035</v>
      </c>
      <c r="Q32" s="99">
        <f t="shared" si="18"/>
        <v>0.44366683850645267</v>
      </c>
      <c r="R32" s="99">
        <f t="shared" si="19"/>
        <v>0.193589822552998</v>
      </c>
      <c r="S32" s="99">
        <f t="shared" si="20"/>
        <v>0.10133968205031586</v>
      </c>
      <c r="T32" s="99">
        <f t="shared" si="21"/>
        <v>0</v>
      </c>
      <c r="U32" s="99">
        <f t="shared" si="22"/>
        <v>1.0909493011991003E-3</v>
      </c>
      <c r="V32" s="99">
        <f t="shared" si="23"/>
        <v>8.3170686946003186E-2</v>
      </c>
      <c r="W32" s="99">
        <f t="shared" si="24"/>
        <v>0.19568442850793541</v>
      </c>
      <c r="X32" s="99">
        <f t="shared" si="25"/>
        <v>8.9320473788865165E-2</v>
      </c>
      <c r="Y32" s="99">
        <f t="shared" si="26"/>
        <v>9.2754360377390002E-2</v>
      </c>
      <c r="Z32" s="99">
        <f t="shared" si="27"/>
        <v>6.2778452814904823E-2</v>
      </c>
      <c r="AA32" s="99">
        <f t="shared" si="28"/>
        <v>0.26887111221192228</v>
      </c>
      <c r="AB32" s="99">
        <f t="shared" si="29"/>
        <v>6.9442966987706647E-2</v>
      </c>
      <c r="AC32" s="99">
        <f t="shared" si="30"/>
        <v>0.14991570658867634</v>
      </c>
      <c r="AD32" s="99">
        <f t="shared" si="31"/>
        <v>0.12364674983880287</v>
      </c>
      <c r="AE32" s="99">
        <f t="shared" si="32"/>
        <v>0.16410291067361069</v>
      </c>
      <c r="AF32" s="99">
        <f t="shared" si="33"/>
        <v>4.5896827487256146E-2</v>
      </c>
      <c r="AG32" s="99">
        <f t="shared" si="34"/>
        <v>4.5896829209330504E-2</v>
      </c>
      <c r="AH32" s="99">
        <f t="shared" si="35"/>
        <v>0.29124007996607498</v>
      </c>
    </row>
    <row r="33" spans="1:34" x14ac:dyDescent="0.2">
      <c r="A33" s="94" t="s">
        <v>300</v>
      </c>
      <c r="B33" s="99">
        <f t="shared" si="3"/>
        <v>0</v>
      </c>
      <c r="C33" s="99">
        <f t="shared" si="4"/>
        <v>0.16534439391774866</v>
      </c>
      <c r="D33" s="99">
        <f t="shared" si="5"/>
        <v>0</v>
      </c>
      <c r="E33" s="99">
        <f t="shared" si="6"/>
        <v>3.0784865977987925E-2</v>
      </c>
      <c r="F33" s="99">
        <f t="shared" si="7"/>
        <v>6.9522180689593274E-2</v>
      </c>
      <c r="G33" s="99">
        <f t="shared" si="8"/>
        <v>0</v>
      </c>
      <c r="H33" s="99">
        <f t="shared" si="9"/>
        <v>4.8391349942909483E-3</v>
      </c>
      <c r="I33" s="99">
        <f t="shared" si="10"/>
        <v>0</v>
      </c>
      <c r="J33" s="99">
        <f t="shared" si="11"/>
        <v>0</v>
      </c>
      <c r="K33" s="99">
        <f t="shared" si="12"/>
        <v>0</v>
      </c>
      <c r="L33" s="99">
        <f t="shared" si="13"/>
        <v>2.6803187348303288E-2</v>
      </c>
      <c r="M33" s="99">
        <f t="shared" si="14"/>
        <v>1.5576227071553356E-4</v>
      </c>
      <c r="N33" s="99">
        <f t="shared" si="15"/>
        <v>7.2935767515449439E-3</v>
      </c>
      <c r="O33" s="99">
        <f t="shared" si="16"/>
        <v>1.9098922497694441E-3</v>
      </c>
      <c r="P33" s="99">
        <f t="shared" si="17"/>
        <v>3.0911103449122348E-3</v>
      </c>
      <c r="Q33" s="99">
        <f t="shared" si="18"/>
        <v>0</v>
      </c>
      <c r="R33" s="99">
        <f t="shared" si="19"/>
        <v>1.6939300894555292E-2</v>
      </c>
      <c r="S33" s="99">
        <f t="shared" si="20"/>
        <v>0</v>
      </c>
      <c r="T33" s="99">
        <f t="shared" si="21"/>
        <v>0</v>
      </c>
      <c r="U33" s="99">
        <f t="shared" si="22"/>
        <v>0.71561509402751333</v>
      </c>
      <c r="V33" s="99">
        <f t="shared" si="23"/>
        <v>2.5167881881884565E-2</v>
      </c>
      <c r="W33" s="99">
        <f t="shared" si="24"/>
        <v>0</v>
      </c>
      <c r="X33" s="99">
        <f t="shared" si="25"/>
        <v>0</v>
      </c>
      <c r="Y33" s="99">
        <f t="shared" si="26"/>
        <v>0</v>
      </c>
      <c r="Z33" s="99">
        <f t="shared" si="27"/>
        <v>0</v>
      </c>
      <c r="AA33" s="99">
        <f t="shared" si="28"/>
        <v>0.11425530302140639</v>
      </c>
      <c r="AB33" s="99">
        <f t="shared" si="29"/>
        <v>1.3638062195018834E-2</v>
      </c>
      <c r="AC33" s="99">
        <f t="shared" si="30"/>
        <v>1.6003017253742778E-2</v>
      </c>
      <c r="AD33" s="99">
        <f t="shared" si="31"/>
        <v>4.0024352569648272E-2</v>
      </c>
      <c r="AE33" s="99">
        <f t="shared" si="32"/>
        <v>2.0889033577130334E-2</v>
      </c>
      <c r="AF33" s="99">
        <f t="shared" si="33"/>
        <v>0.88921730627951456</v>
      </c>
      <c r="AG33" s="99">
        <f t="shared" si="34"/>
        <v>0.92318728545513129</v>
      </c>
      <c r="AH33" s="99">
        <f t="shared" si="35"/>
        <v>0</v>
      </c>
    </row>
    <row r="34" spans="1:34" x14ac:dyDescent="0.2">
      <c r="A34" s="94" t="s">
        <v>301</v>
      </c>
      <c r="B34" s="99">
        <f t="shared" si="3"/>
        <v>1.6598356854617722E-2</v>
      </c>
      <c r="C34" s="99">
        <f t="shared" si="4"/>
        <v>4.3240814904822365E-2</v>
      </c>
      <c r="D34" s="99">
        <f t="shared" si="5"/>
        <v>2.8325347354562519E-2</v>
      </c>
      <c r="E34" s="99">
        <f t="shared" si="6"/>
        <v>8.0472657623812185E-2</v>
      </c>
      <c r="F34" s="99">
        <f t="shared" si="7"/>
        <v>9.1371361327797725E-4</v>
      </c>
      <c r="G34" s="99">
        <f t="shared" si="8"/>
        <v>1.7997765149271792E-2</v>
      </c>
      <c r="H34" s="99">
        <f t="shared" si="9"/>
        <v>2.575165459527971E-2</v>
      </c>
      <c r="I34" s="99">
        <f t="shared" si="10"/>
        <v>3.0892274897749188E-2</v>
      </c>
      <c r="J34" s="99">
        <f t="shared" si="11"/>
        <v>2.5269286056859221E-2</v>
      </c>
      <c r="K34" s="99">
        <f t="shared" si="12"/>
        <v>1.1478482952634697E-2</v>
      </c>
      <c r="L34" s="99">
        <f t="shared" si="13"/>
        <v>5.528248026988658E-2</v>
      </c>
      <c r="M34" s="99">
        <f t="shared" si="14"/>
        <v>1.2647641845480999E-3</v>
      </c>
      <c r="N34" s="99">
        <f t="shared" si="15"/>
        <v>6.9999842800881422E-4</v>
      </c>
      <c r="O34" s="99">
        <f t="shared" si="16"/>
        <v>8.327535353393695E-3</v>
      </c>
      <c r="P34" s="99">
        <f t="shared" si="17"/>
        <v>5.3913807089720029E-3</v>
      </c>
      <c r="Q34" s="99">
        <f t="shared" si="18"/>
        <v>0</v>
      </c>
      <c r="R34" s="99">
        <f t="shared" si="19"/>
        <v>1.6385820260319327E-2</v>
      </c>
      <c r="S34" s="99">
        <f t="shared" si="20"/>
        <v>0</v>
      </c>
      <c r="T34" s="99">
        <f t="shared" si="21"/>
        <v>0</v>
      </c>
      <c r="U34" s="99">
        <f t="shared" si="22"/>
        <v>1.1027488146545911E-2</v>
      </c>
      <c r="V34" s="99">
        <f t="shared" si="23"/>
        <v>2.9855714681844914E-3</v>
      </c>
      <c r="W34" s="99">
        <f t="shared" si="24"/>
        <v>2.8422392231847143E-2</v>
      </c>
      <c r="X34" s="99">
        <f t="shared" si="25"/>
        <v>2.3149161845734356E-2</v>
      </c>
      <c r="Y34" s="99">
        <f t="shared" si="26"/>
        <v>1.2792421534338438E-2</v>
      </c>
      <c r="Z34" s="99">
        <f t="shared" si="27"/>
        <v>0</v>
      </c>
      <c r="AA34" s="99">
        <f t="shared" si="28"/>
        <v>2.0254451078966951E-2</v>
      </c>
      <c r="AB34" s="99">
        <f t="shared" si="29"/>
        <v>2.0457093292528251E-2</v>
      </c>
      <c r="AC34" s="99">
        <f t="shared" si="30"/>
        <v>2.5711519343747314E-2</v>
      </c>
      <c r="AD34" s="99">
        <f t="shared" si="31"/>
        <v>1.6668819292591328E-2</v>
      </c>
      <c r="AE34" s="99">
        <f t="shared" si="32"/>
        <v>1.1947467336903163E-2</v>
      </c>
      <c r="AF34" s="99">
        <f t="shared" si="33"/>
        <v>2.0784472194644618E-2</v>
      </c>
      <c r="AG34" s="99">
        <f t="shared" si="34"/>
        <v>2.0784435453936222E-2</v>
      </c>
      <c r="AH34" s="99">
        <f t="shared" si="35"/>
        <v>0</v>
      </c>
    </row>
    <row r="35" spans="1:34" x14ac:dyDescent="0.2">
      <c r="A35" s="95" t="s">
        <v>287</v>
      </c>
      <c r="B35" s="100">
        <f>+B17/$B$18</f>
        <v>5.5561171921505406E-2</v>
      </c>
      <c r="C35" s="100">
        <f t="shared" si="4"/>
        <v>0.34990966993208589</v>
      </c>
      <c r="D35" s="100">
        <f t="shared" si="5"/>
        <v>0.22435687792672812</v>
      </c>
      <c r="E35" s="100">
        <f t="shared" si="6"/>
        <v>0.27688064491770192</v>
      </c>
      <c r="F35" s="100">
        <f t="shared" si="7"/>
        <v>7.0469203189889001E-2</v>
      </c>
      <c r="G35" s="100">
        <f t="shared" si="8"/>
        <v>4.6997090928773057E-2</v>
      </c>
      <c r="H35" s="100">
        <f t="shared" si="9"/>
        <v>8.6930249892563857E-2</v>
      </c>
      <c r="I35" s="100">
        <f t="shared" si="10"/>
        <v>0.12934808366432091</v>
      </c>
      <c r="J35" s="100">
        <f t="shared" si="11"/>
        <v>0.38127965505841377</v>
      </c>
      <c r="K35" s="100">
        <f t="shared" si="12"/>
        <v>0.17319601528833251</v>
      </c>
      <c r="L35" s="100">
        <f t="shared" si="13"/>
        <v>0.32396311957135659</v>
      </c>
      <c r="M35" s="100">
        <f t="shared" si="14"/>
        <v>3.6290417233599853E-2</v>
      </c>
      <c r="N35" s="100">
        <f t="shared" si="15"/>
        <v>0.2364501295043327</v>
      </c>
      <c r="O35" s="100">
        <f t="shared" si="16"/>
        <v>0.27221301557546479</v>
      </c>
      <c r="P35" s="100">
        <f t="shared" si="17"/>
        <v>0.13392226503265459</v>
      </c>
      <c r="Q35" s="100">
        <f t="shared" si="18"/>
        <v>0.44366683850645267</v>
      </c>
      <c r="R35" s="100">
        <f t="shared" si="19"/>
        <v>0.22691494370787263</v>
      </c>
      <c r="S35" s="100">
        <f t="shared" si="20"/>
        <v>0.10133968205031586</v>
      </c>
      <c r="T35" s="100">
        <f t="shared" si="21"/>
        <v>0</v>
      </c>
      <c r="U35" s="100">
        <f t="shared" si="22"/>
        <v>0.72773353147525832</v>
      </c>
      <c r="V35" s="100">
        <f t="shared" si="23"/>
        <v>0.11132414029607224</v>
      </c>
      <c r="W35" s="100">
        <f t="shared" si="24"/>
        <v>0.22410682073978255</v>
      </c>
      <c r="X35" s="100">
        <f t="shared" si="25"/>
        <v>0.11246963563459952</v>
      </c>
      <c r="Y35" s="100">
        <f t="shared" si="26"/>
        <v>0.10554678191172844</v>
      </c>
      <c r="Z35" s="100">
        <f t="shared" si="27"/>
        <v>6.2778452814904823E-2</v>
      </c>
      <c r="AA35" s="100">
        <f t="shared" si="28"/>
        <v>0.40338086631229564</v>
      </c>
      <c r="AB35" s="100">
        <f t="shared" si="29"/>
        <v>0.10353812247525374</v>
      </c>
      <c r="AC35" s="100">
        <f t="shared" si="30"/>
        <v>0.19163024318616645</v>
      </c>
      <c r="AD35" s="100">
        <f t="shared" si="31"/>
        <v>0.18033992170104249</v>
      </c>
      <c r="AE35" s="100">
        <f t="shared" si="32"/>
        <v>0.19693941158764419</v>
      </c>
      <c r="AF35" s="100">
        <f t="shared" si="33"/>
        <v>0.9558986059614154</v>
      </c>
      <c r="AG35" s="100">
        <f t="shared" si="34"/>
        <v>0.98986855011839803</v>
      </c>
      <c r="AH35" s="100">
        <f t="shared" si="35"/>
        <v>0.29124007996607498</v>
      </c>
    </row>
    <row r="36" spans="1:34" x14ac:dyDescent="0.2">
      <c r="A36" s="96" t="s">
        <v>3</v>
      </c>
      <c r="B36" s="100">
        <f t="shared" si="3"/>
        <v>1</v>
      </c>
      <c r="C36" s="100">
        <f t="shared" si="4"/>
        <v>1</v>
      </c>
      <c r="D36" s="100">
        <f t="shared" si="5"/>
        <v>1</v>
      </c>
      <c r="E36" s="100">
        <f t="shared" si="6"/>
        <v>1</v>
      </c>
      <c r="F36" s="100">
        <f t="shared" si="7"/>
        <v>1</v>
      </c>
      <c r="G36" s="100">
        <f t="shared" si="8"/>
        <v>1</v>
      </c>
      <c r="H36" s="100">
        <f t="shared" si="9"/>
        <v>1</v>
      </c>
      <c r="I36" s="100">
        <f t="shared" si="10"/>
        <v>1</v>
      </c>
      <c r="J36" s="100">
        <f t="shared" si="11"/>
        <v>1</v>
      </c>
      <c r="K36" s="100">
        <f t="shared" si="12"/>
        <v>1</v>
      </c>
      <c r="L36" s="100">
        <f t="shared" si="13"/>
        <v>1</v>
      </c>
      <c r="M36" s="100">
        <f t="shared" si="14"/>
        <v>1</v>
      </c>
      <c r="N36" s="100">
        <f t="shared" si="15"/>
        <v>1</v>
      </c>
      <c r="O36" s="100">
        <f t="shared" si="16"/>
        <v>1</v>
      </c>
      <c r="P36" s="100">
        <f t="shared" si="17"/>
        <v>1</v>
      </c>
      <c r="Q36" s="100">
        <f t="shared" si="18"/>
        <v>1</v>
      </c>
      <c r="R36" s="100">
        <f t="shared" si="19"/>
        <v>1</v>
      </c>
      <c r="S36" s="100">
        <f t="shared" si="20"/>
        <v>1</v>
      </c>
      <c r="T36" s="100">
        <f t="shared" si="21"/>
        <v>1</v>
      </c>
      <c r="U36" s="100">
        <f t="shared" si="22"/>
        <v>1</v>
      </c>
      <c r="V36" s="100">
        <f t="shared" si="23"/>
        <v>1</v>
      </c>
      <c r="W36" s="100">
        <f t="shared" si="24"/>
        <v>1</v>
      </c>
      <c r="X36" s="100">
        <f t="shared" si="25"/>
        <v>1</v>
      </c>
      <c r="Y36" s="100">
        <f t="shared" si="26"/>
        <v>1</v>
      </c>
      <c r="Z36" s="100">
        <f t="shared" si="27"/>
        <v>1</v>
      </c>
      <c r="AA36" s="100">
        <f t="shared" si="28"/>
        <v>1</v>
      </c>
      <c r="AB36" s="100">
        <f t="shared" si="29"/>
        <v>1</v>
      </c>
      <c r="AC36" s="100">
        <f t="shared" si="30"/>
        <v>1</v>
      </c>
      <c r="AD36" s="100">
        <f t="shared" si="31"/>
        <v>1</v>
      </c>
      <c r="AE36" s="100">
        <f t="shared" si="32"/>
        <v>1</v>
      </c>
      <c r="AF36" s="100">
        <f t="shared" si="33"/>
        <v>1</v>
      </c>
      <c r="AG36" s="100">
        <f t="shared" si="34"/>
        <v>1</v>
      </c>
      <c r="AH36" s="100">
        <f t="shared" si="35"/>
        <v>1</v>
      </c>
    </row>
  </sheetData>
  <mergeCells count="3">
    <mergeCell ref="A1:AH1"/>
    <mergeCell ref="A2:AH2"/>
    <mergeCell ref="A22:AH22"/>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M36"/>
  <sheetViews>
    <sheetView workbookViewId="0">
      <selection sqref="A1:M1"/>
    </sheetView>
  </sheetViews>
  <sheetFormatPr baseColWidth="10" defaultRowHeight="12.75" x14ac:dyDescent="0.2"/>
  <cols>
    <col min="1" max="1" width="25.85546875" style="3" bestFit="1" customWidth="1"/>
    <col min="2" max="2" width="10.140625" style="2" bestFit="1" customWidth="1"/>
    <col min="3" max="4" width="11.28515625" style="2" bestFit="1" customWidth="1"/>
    <col min="5" max="5" width="8.42578125" style="2" bestFit="1" customWidth="1"/>
    <col min="6" max="6" width="11.28515625" style="2" bestFit="1" customWidth="1"/>
    <col min="7" max="7" width="8.42578125" style="2" bestFit="1" customWidth="1"/>
    <col min="8" max="11" width="10.140625" style="2" bestFit="1" customWidth="1"/>
    <col min="12" max="13" width="11.28515625" style="2" bestFit="1" customWidth="1"/>
    <col min="14" max="16384" width="11.42578125" style="2"/>
  </cols>
  <sheetData>
    <row r="1" spans="1:13" ht="15" customHeight="1" x14ac:dyDescent="0.2">
      <c r="A1" s="158" t="s">
        <v>435</v>
      </c>
      <c r="B1" s="158"/>
      <c r="C1" s="158"/>
      <c r="D1" s="158"/>
      <c r="E1" s="158"/>
      <c r="F1" s="158"/>
      <c r="G1" s="158"/>
      <c r="H1" s="158"/>
      <c r="I1" s="158"/>
      <c r="J1" s="158"/>
      <c r="K1" s="158"/>
      <c r="L1" s="158"/>
      <c r="M1" s="158"/>
    </row>
    <row r="2" spans="1:13" ht="15" x14ac:dyDescent="0.2">
      <c r="A2" s="144" t="s">
        <v>436</v>
      </c>
      <c r="B2" s="144"/>
      <c r="C2" s="144"/>
      <c r="D2" s="144"/>
      <c r="E2" s="144"/>
      <c r="F2" s="144"/>
      <c r="G2" s="144"/>
      <c r="H2" s="144"/>
      <c r="I2" s="144"/>
      <c r="J2" s="144"/>
      <c r="K2" s="144"/>
      <c r="L2" s="144"/>
      <c r="M2" s="144"/>
    </row>
    <row r="3" spans="1:13" s="13" customFormat="1" ht="25.5" x14ac:dyDescent="0.2">
      <c r="A3" s="54" t="s">
        <v>466</v>
      </c>
      <c r="B3" s="54" t="s">
        <v>154</v>
      </c>
      <c r="C3" s="54" t="s">
        <v>368</v>
      </c>
      <c r="D3" s="54" t="s">
        <v>64</v>
      </c>
      <c r="E3" s="54" t="s">
        <v>49</v>
      </c>
      <c r="F3" s="54" t="s">
        <v>432</v>
      </c>
      <c r="G3" s="54" t="s">
        <v>361</v>
      </c>
      <c r="H3" s="54" t="s">
        <v>61</v>
      </c>
      <c r="I3" s="54" t="s">
        <v>491</v>
      </c>
      <c r="J3" s="54" t="s">
        <v>331</v>
      </c>
      <c r="K3" s="54" t="s">
        <v>57</v>
      </c>
      <c r="L3" s="54" t="s">
        <v>331</v>
      </c>
      <c r="M3" s="49" t="s">
        <v>492</v>
      </c>
    </row>
    <row r="4" spans="1:13" x14ac:dyDescent="0.2">
      <c r="A4" s="4" t="s">
        <v>425</v>
      </c>
      <c r="B4" s="4" t="s">
        <v>493</v>
      </c>
      <c r="C4" s="4" t="s">
        <v>104</v>
      </c>
      <c r="D4" s="4" t="s">
        <v>65</v>
      </c>
      <c r="E4" s="4" t="s">
        <v>52</v>
      </c>
      <c r="F4" s="4" t="s">
        <v>7</v>
      </c>
      <c r="G4" s="4" t="s">
        <v>98</v>
      </c>
      <c r="H4" s="4" t="s">
        <v>63</v>
      </c>
      <c r="I4" s="4" t="s">
        <v>100</v>
      </c>
      <c r="J4" s="4" t="s">
        <v>97</v>
      </c>
      <c r="K4" s="4" t="s">
        <v>60</v>
      </c>
      <c r="L4" s="4" t="s">
        <v>32</v>
      </c>
      <c r="M4" s="4" t="s">
        <v>27</v>
      </c>
    </row>
    <row r="5" spans="1:13" x14ac:dyDescent="0.2">
      <c r="A5" s="5" t="s">
        <v>440</v>
      </c>
      <c r="B5" s="6">
        <v>1273500</v>
      </c>
      <c r="C5" s="6">
        <v>4726716</v>
      </c>
      <c r="D5" s="6">
        <v>5400000</v>
      </c>
      <c r="E5" s="6">
        <v>9749</v>
      </c>
      <c r="F5" s="6">
        <v>2034841.5</v>
      </c>
      <c r="G5" s="6">
        <v>107622</v>
      </c>
      <c r="H5" s="6">
        <v>3298827</v>
      </c>
      <c r="I5" s="6">
        <v>856402.5</v>
      </c>
      <c r="J5" s="6">
        <v>1025747</v>
      </c>
      <c r="K5" s="6">
        <v>2424329</v>
      </c>
      <c r="L5" s="6">
        <v>1354688</v>
      </c>
      <c r="M5" s="6">
        <v>939785.66666666663</v>
      </c>
    </row>
    <row r="6" spans="1:13" x14ac:dyDescent="0.2">
      <c r="A6" s="5" t="s">
        <v>405</v>
      </c>
      <c r="B6" s="6">
        <v>382112</v>
      </c>
      <c r="C6" s="6">
        <v>476580</v>
      </c>
      <c r="D6" s="6">
        <v>2469250</v>
      </c>
      <c r="E6" s="6">
        <v>13977</v>
      </c>
      <c r="F6" s="6">
        <v>394173</v>
      </c>
      <c r="G6" s="6">
        <v>41084</v>
      </c>
      <c r="H6" s="6">
        <v>54644</v>
      </c>
      <c r="I6" s="6">
        <v>292544.5</v>
      </c>
      <c r="J6" s="6">
        <v>258887</v>
      </c>
      <c r="K6" s="6">
        <v>391597</v>
      </c>
      <c r="L6" s="6">
        <v>341909</v>
      </c>
      <c r="M6" s="6">
        <v>148003.33333333334</v>
      </c>
    </row>
    <row r="7" spans="1:13" x14ac:dyDescent="0.2">
      <c r="A7" s="5" t="s">
        <v>549</v>
      </c>
      <c r="B7" s="6">
        <v>211904</v>
      </c>
      <c r="C7" s="6">
        <v>308361</v>
      </c>
      <c r="D7" s="6">
        <v>5040000</v>
      </c>
      <c r="E7" s="6">
        <v>20869</v>
      </c>
      <c r="F7" s="6">
        <v>423819</v>
      </c>
      <c r="G7" s="6">
        <v>24394</v>
      </c>
      <c r="H7" s="6">
        <v>16057</v>
      </c>
      <c r="I7" s="6">
        <v>268698</v>
      </c>
      <c r="J7" s="6">
        <v>306333</v>
      </c>
      <c r="K7" s="6">
        <v>1114945</v>
      </c>
      <c r="L7" s="6">
        <v>404569</v>
      </c>
      <c r="M7" s="6">
        <v>129001.66666666667</v>
      </c>
    </row>
    <row r="8" spans="1:13" x14ac:dyDescent="0.2">
      <c r="A8" s="5" t="s">
        <v>442</v>
      </c>
      <c r="B8" s="6">
        <v>213273</v>
      </c>
      <c r="C8" s="6">
        <v>1341345</v>
      </c>
      <c r="D8" s="6">
        <v>11967635</v>
      </c>
      <c r="E8" s="6">
        <v>116844</v>
      </c>
      <c r="F8" s="6">
        <v>870654.5</v>
      </c>
      <c r="G8" s="6">
        <v>128989</v>
      </c>
      <c r="H8" s="6">
        <v>253658</v>
      </c>
      <c r="I8" s="6">
        <v>495879.5</v>
      </c>
      <c r="J8" s="6">
        <v>532260</v>
      </c>
      <c r="K8" s="6">
        <v>677506</v>
      </c>
      <c r="L8" s="6">
        <v>702948</v>
      </c>
      <c r="M8" s="6">
        <v>348968</v>
      </c>
    </row>
    <row r="9" spans="1:13" x14ac:dyDescent="0.2">
      <c r="A9" s="5" t="s">
        <v>531</v>
      </c>
      <c r="B9" s="6">
        <v>0</v>
      </c>
      <c r="C9" s="6">
        <v>652855</v>
      </c>
      <c r="D9" s="6">
        <v>0</v>
      </c>
      <c r="E9" s="6">
        <v>0</v>
      </c>
      <c r="F9" s="6">
        <v>2322934</v>
      </c>
      <c r="G9" s="6">
        <v>0</v>
      </c>
      <c r="H9" s="6">
        <v>0</v>
      </c>
      <c r="I9" s="6">
        <v>1029497.5</v>
      </c>
      <c r="J9" s="6">
        <v>1821196</v>
      </c>
      <c r="K9" s="6">
        <v>0</v>
      </c>
      <c r="L9" s="6">
        <v>2405225</v>
      </c>
      <c r="M9" s="6">
        <v>692215</v>
      </c>
    </row>
    <row r="10" spans="1:13" x14ac:dyDescent="0.2">
      <c r="A10" s="5" t="s">
        <v>444</v>
      </c>
      <c r="B10" s="6">
        <v>805600</v>
      </c>
      <c r="C10" s="6">
        <v>4422690</v>
      </c>
      <c r="D10" s="6">
        <v>4607509</v>
      </c>
      <c r="E10" s="6">
        <v>51591</v>
      </c>
      <c r="F10" s="6">
        <v>2232035.5</v>
      </c>
      <c r="G10" s="6">
        <v>252866</v>
      </c>
      <c r="H10" s="6">
        <v>279849</v>
      </c>
      <c r="I10" s="6">
        <v>995090.5</v>
      </c>
      <c r="J10" s="6">
        <v>1229625</v>
      </c>
      <c r="K10" s="6">
        <v>2832297</v>
      </c>
      <c r="L10" s="6">
        <v>1623946</v>
      </c>
      <c r="M10" s="6">
        <v>672226.66666666663</v>
      </c>
    </row>
    <row r="11" spans="1:13" x14ac:dyDescent="0.2">
      <c r="A11" s="5" t="s">
        <v>445</v>
      </c>
      <c r="B11" s="6">
        <v>0</v>
      </c>
      <c r="C11" s="6">
        <v>1906131</v>
      </c>
      <c r="D11" s="6">
        <v>6532092</v>
      </c>
      <c r="E11" s="6">
        <v>79566</v>
      </c>
      <c r="F11" s="6">
        <v>668798</v>
      </c>
      <c r="G11" s="6">
        <v>33531</v>
      </c>
      <c r="H11" s="6">
        <v>170681</v>
      </c>
      <c r="I11" s="6">
        <v>196464.5</v>
      </c>
      <c r="J11" s="6">
        <v>243131</v>
      </c>
      <c r="K11" s="6">
        <v>440322</v>
      </c>
      <c r="L11" s="6">
        <v>0</v>
      </c>
      <c r="M11" s="6">
        <v>123156</v>
      </c>
    </row>
    <row r="12" spans="1:13" x14ac:dyDescent="0.2">
      <c r="A12" s="5" t="s">
        <v>446</v>
      </c>
      <c r="B12" s="6">
        <v>0</v>
      </c>
      <c r="C12" s="6">
        <v>0</v>
      </c>
      <c r="D12" s="6">
        <v>0</v>
      </c>
      <c r="E12" s="6">
        <v>0</v>
      </c>
      <c r="F12" s="6">
        <v>45579.5</v>
      </c>
      <c r="G12" s="6">
        <v>353638</v>
      </c>
      <c r="H12" s="6">
        <v>0</v>
      </c>
      <c r="I12" s="6">
        <v>21193</v>
      </c>
      <c r="J12" s="6">
        <v>374941</v>
      </c>
      <c r="K12" s="6">
        <v>0</v>
      </c>
      <c r="L12" s="6">
        <v>49514</v>
      </c>
      <c r="M12" s="6">
        <v>158582.66666666666</v>
      </c>
    </row>
    <row r="13" spans="1:13" x14ac:dyDescent="0.2">
      <c r="A13" s="7" t="s">
        <v>288</v>
      </c>
      <c r="B13" s="4">
        <f>SUM(B5:B12)</f>
        <v>2886389</v>
      </c>
      <c r="C13" s="4">
        <f t="shared" ref="C13:M13" si="0">SUM(C5:C12)</f>
        <v>13834678</v>
      </c>
      <c r="D13" s="4">
        <f t="shared" si="0"/>
        <v>36016486</v>
      </c>
      <c r="E13" s="4">
        <f t="shared" si="0"/>
        <v>292596</v>
      </c>
      <c r="F13" s="4">
        <f t="shared" si="0"/>
        <v>8992835</v>
      </c>
      <c r="G13" s="4">
        <f t="shared" si="0"/>
        <v>942124</v>
      </c>
      <c r="H13" s="4">
        <f t="shared" si="0"/>
        <v>4073716</v>
      </c>
      <c r="I13" s="4">
        <f t="shared" si="0"/>
        <v>4155770</v>
      </c>
      <c r="J13" s="4">
        <f t="shared" si="0"/>
        <v>5792120</v>
      </c>
      <c r="K13" s="4">
        <f t="shared" si="0"/>
        <v>7880996</v>
      </c>
      <c r="L13" s="4">
        <f t="shared" si="0"/>
        <v>6882799</v>
      </c>
      <c r="M13" s="4">
        <f t="shared" si="0"/>
        <v>3211939</v>
      </c>
    </row>
    <row r="14" spans="1:13" x14ac:dyDescent="0.2">
      <c r="A14" s="5" t="s">
        <v>448</v>
      </c>
      <c r="B14" s="6">
        <v>0</v>
      </c>
      <c r="C14" s="6">
        <v>2915078</v>
      </c>
      <c r="D14" s="6">
        <v>6600000</v>
      </c>
      <c r="E14" s="6">
        <v>157021</v>
      </c>
      <c r="F14" s="6">
        <v>1569735.5</v>
      </c>
      <c r="G14" s="6">
        <v>21048</v>
      </c>
      <c r="H14" s="6">
        <v>495306</v>
      </c>
      <c r="I14" s="6">
        <v>982044</v>
      </c>
      <c r="J14" s="6">
        <v>891537</v>
      </c>
      <c r="K14" s="6">
        <v>1975828</v>
      </c>
      <c r="L14" s="6">
        <v>1177439</v>
      </c>
      <c r="M14" s="6">
        <v>642488.33333333337</v>
      </c>
    </row>
    <row r="15" spans="1:13" x14ac:dyDescent="0.2">
      <c r="A15" s="5" t="s">
        <v>412</v>
      </c>
      <c r="B15" s="6">
        <v>0</v>
      </c>
      <c r="C15" s="6">
        <v>705566</v>
      </c>
      <c r="D15" s="6">
        <v>13252500</v>
      </c>
      <c r="E15" s="6">
        <v>0</v>
      </c>
      <c r="F15" s="6">
        <v>161198</v>
      </c>
      <c r="G15" s="6">
        <v>404</v>
      </c>
      <c r="H15" s="6">
        <v>1655</v>
      </c>
      <c r="I15" s="6">
        <v>64274</v>
      </c>
      <c r="J15" s="6">
        <v>35865</v>
      </c>
      <c r="K15" s="6">
        <v>0</v>
      </c>
      <c r="L15" s="6">
        <v>47367</v>
      </c>
      <c r="M15" s="6">
        <v>13796.666666666666</v>
      </c>
    </row>
    <row r="16" spans="1:13" x14ac:dyDescent="0.2">
      <c r="A16" s="5" t="s">
        <v>413</v>
      </c>
      <c r="B16" s="6">
        <v>0</v>
      </c>
      <c r="C16" s="6">
        <v>1825997</v>
      </c>
      <c r="D16" s="6">
        <v>0</v>
      </c>
      <c r="E16" s="6">
        <v>4280</v>
      </c>
      <c r="F16" s="6">
        <v>3131587.5</v>
      </c>
      <c r="G16" s="6">
        <v>8548</v>
      </c>
      <c r="H16" s="6">
        <v>625444</v>
      </c>
      <c r="I16" s="6">
        <v>1664583.5</v>
      </c>
      <c r="J16" s="6">
        <v>2325516</v>
      </c>
      <c r="K16" s="6">
        <v>0</v>
      </c>
      <c r="L16" s="6">
        <v>3071273</v>
      </c>
      <c r="M16" s="6">
        <v>887390</v>
      </c>
    </row>
    <row r="17" spans="1:13" x14ac:dyDescent="0.2">
      <c r="A17" s="7" t="s">
        <v>287</v>
      </c>
      <c r="B17" s="4">
        <f>SUM(B14:B16)</f>
        <v>0</v>
      </c>
      <c r="C17" s="4">
        <f t="shared" ref="C17:M17" si="1">SUM(C14:C16)</f>
        <v>5446641</v>
      </c>
      <c r="D17" s="4">
        <f t="shared" si="1"/>
        <v>19852500</v>
      </c>
      <c r="E17" s="4">
        <f t="shared" si="1"/>
        <v>161301</v>
      </c>
      <c r="F17" s="4">
        <f t="shared" si="1"/>
        <v>4862521</v>
      </c>
      <c r="G17" s="4">
        <f t="shared" si="1"/>
        <v>30000</v>
      </c>
      <c r="H17" s="4">
        <f t="shared" si="1"/>
        <v>1122405</v>
      </c>
      <c r="I17" s="4">
        <f t="shared" si="1"/>
        <v>2710901.5</v>
      </c>
      <c r="J17" s="4">
        <f t="shared" si="1"/>
        <v>3252918</v>
      </c>
      <c r="K17" s="4">
        <f t="shared" si="1"/>
        <v>1975828</v>
      </c>
      <c r="L17" s="4">
        <f t="shared" si="1"/>
        <v>4296079</v>
      </c>
      <c r="M17" s="4">
        <f t="shared" si="1"/>
        <v>1543675</v>
      </c>
    </row>
    <row r="18" spans="1:13" x14ac:dyDescent="0.2">
      <c r="A18" s="7" t="s">
        <v>3</v>
      </c>
      <c r="B18" s="4">
        <f>+B13+B17</f>
        <v>2886389</v>
      </c>
      <c r="C18" s="4">
        <f t="shared" ref="C18:M18" si="2">+C13+C17</f>
        <v>19281319</v>
      </c>
      <c r="D18" s="4">
        <f t="shared" si="2"/>
        <v>55868986</v>
      </c>
      <c r="E18" s="4">
        <f t="shared" si="2"/>
        <v>453897</v>
      </c>
      <c r="F18" s="4">
        <f t="shared" si="2"/>
        <v>13855356</v>
      </c>
      <c r="G18" s="4">
        <f t="shared" si="2"/>
        <v>972124</v>
      </c>
      <c r="H18" s="4">
        <f t="shared" si="2"/>
        <v>5196121</v>
      </c>
      <c r="I18" s="4">
        <f t="shared" si="2"/>
        <v>6866671.5</v>
      </c>
      <c r="J18" s="4">
        <f t="shared" si="2"/>
        <v>9045038</v>
      </c>
      <c r="K18" s="4">
        <f t="shared" si="2"/>
        <v>9856824</v>
      </c>
      <c r="L18" s="4">
        <f t="shared" si="2"/>
        <v>11178878</v>
      </c>
      <c r="M18" s="4">
        <f t="shared" si="2"/>
        <v>4755614</v>
      </c>
    </row>
    <row r="19" spans="1:13" x14ac:dyDescent="0.2">
      <c r="A19" s="5" t="s">
        <v>451</v>
      </c>
      <c r="B19" s="6">
        <v>0</v>
      </c>
      <c r="C19" s="6">
        <v>1625</v>
      </c>
      <c r="D19" s="6">
        <v>37</v>
      </c>
      <c r="E19" s="6">
        <v>205</v>
      </c>
      <c r="F19" s="6">
        <v>486</v>
      </c>
      <c r="G19" s="6">
        <v>637</v>
      </c>
      <c r="H19" s="6">
        <v>56</v>
      </c>
      <c r="I19" s="6">
        <v>382</v>
      </c>
      <c r="J19" s="6">
        <v>284</v>
      </c>
      <c r="K19" s="6">
        <v>197</v>
      </c>
      <c r="L19" s="6">
        <v>196</v>
      </c>
      <c r="M19" s="6">
        <v>2578</v>
      </c>
    </row>
    <row r="20" spans="1:13" x14ac:dyDescent="0.2">
      <c r="A20" s="5" t="s">
        <v>452</v>
      </c>
      <c r="B20" s="6">
        <v>1</v>
      </c>
      <c r="C20" s="6">
        <v>3</v>
      </c>
      <c r="D20" s="6">
        <v>1</v>
      </c>
      <c r="E20" s="6">
        <v>3</v>
      </c>
      <c r="F20" s="6">
        <v>2</v>
      </c>
      <c r="G20" s="6">
        <v>1</v>
      </c>
      <c r="H20" s="6">
        <v>1</v>
      </c>
      <c r="I20" s="6">
        <v>1</v>
      </c>
      <c r="J20" s="6">
        <v>1</v>
      </c>
      <c r="K20" s="6">
        <v>1</v>
      </c>
      <c r="L20" s="6">
        <v>1</v>
      </c>
      <c r="M20" s="6">
        <v>8</v>
      </c>
    </row>
    <row r="22" spans="1:13" x14ac:dyDescent="0.2">
      <c r="A22" s="153" t="s">
        <v>304</v>
      </c>
      <c r="B22" s="153"/>
      <c r="C22" s="153"/>
      <c r="D22" s="153"/>
      <c r="E22" s="153"/>
      <c r="F22" s="153"/>
      <c r="G22" s="153"/>
      <c r="H22" s="153"/>
      <c r="I22" s="153"/>
      <c r="J22" s="153"/>
      <c r="K22" s="153"/>
      <c r="L22" s="153"/>
      <c r="M22" s="153"/>
    </row>
    <row r="23" spans="1:13" x14ac:dyDescent="0.2">
      <c r="A23" s="8" t="s">
        <v>291</v>
      </c>
      <c r="B23" s="9">
        <f>+B5/$B$18</f>
        <v>0.44120872134698408</v>
      </c>
      <c r="C23" s="9">
        <f>+C5/$C$18</f>
        <v>0.2451448471963977</v>
      </c>
      <c r="D23" s="9">
        <f>+D5/$D$18</f>
        <v>9.6654698547777473E-2</v>
      </c>
      <c r="E23" s="9">
        <f>+E5/$E$18</f>
        <v>2.1478441144136225E-2</v>
      </c>
      <c r="F23" s="9">
        <f>+F5/$F$18</f>
        <v>0.14686316973739252</v>
      </c>
      <c r="G23" s="9">
        <f>+G5/$G$18</f>
        <v>0.11070809896679848</v>
      </c>
      <c r="H23" s="9">
        <f>+H5/$H$18</f>
        <v>0.63486339136444281</v>
      </c>
      <c r="I23" s="9">
        <f>+I5/$I$18</f>
        <v>0.12471872289216107</v>
      </c>
      <c r="J23" s="9">
        <f>+J5/$J$18</f>
        <v>0.11340438812971267</v>
      </c>
      <c r="K23" s="9">
        <f>+K5/$K$18</f>
        <v>0.24595437637924752</v>
      </c>
      <c r="L23" s="9">
        <f>+L5/$L$18</f>
        <v>0.12118282353559991</v>
      </c>
      <c r="M23" s="9">
        <f>+M5/$M$18</f>
        <v>0.19761605266253035</v>
      </c>
    </row>
    <row r="24" spans="1:13" x14ac:dyDescent="0.2">
      <c r="A24" s="10" t="s">
        <v>292</v>
      </c>
      <c r="B24" s="9">
        <f t="shared" ref="B24:B36" si="3">+B6/$B$18</f>
        <v>0.13238409653030137</v>
      </c>
      <c r="C24" s="9">
        <f t="shared" ref="C24:C36" si="4">+C6/$C$18</f>
        <v>2.4717188694404153E-2</v>
      </c>
      <c r="D24" s="9">
        <f t="shared" ref="D24:D36" si="5">+D6/$D$18</f>
        <v>4.419715081279621E-2</v>
      </c>
      <c r="E24" s="9">
        <f t="shared" ref="E24:E36" si="6">+E6/$E$18</f>
        <v>3.0793329764241668E-2</v>
      </c>
      <c r="F24" s="9">
        <f t="shared" ref="F24:F36" si="7">+F6/$F$18</f>
        <v>2.8449142699761738E-2</v>
      </c>
      <c r="G24" s="9">
        <f t="shared" ref="G24:G36" si="8">+G6/$G$18</f>
        <v>4.226209825084043E-2</v>
      </c>
      <c r="H24" s="9">
        <f t="shared" ref="H24:H36" si="9">+H6/$H$18</f>
        <v>1.0516306298486891E-2</v>
      </c>
      <c r="I24" s="9">
        <f t="shared" ref="I24:I36" si="10">+I6/$I$18</f>
        <v>4.2603537973237834E-2</v>
      </c>
      <c r="J24" s="9">
        <f t="shared" ref="J24:J36" si="11">+J6/$J$18</f>
        <v>2.8621991416730365E-2</v>
      </c>
      <c r="K24" s="9">
        <f t="shared" ref="K24:K36" si="12">+K6/$K$18</f>
        <v>3.9728517015217069E-2</v>
      </c>
      <c r="L24" s="9">
        <f t="shared" ref="L24:L36" si="13">+L6/$L$18</f>
        <v>3.0585269827615974E-2</v>
      </c>
      <c r="M24" s="9">
        <f t="shared" ref="M24:M36" si="14">+M6/$M$18</f>
        <v>3.112181378331659E-2</v>
      </c>
    </row>
    <row r="25" spans="1:13" x14ac:dyDescent="0.2">
      <c r="A25" s="10" t="s">
        <v>293</v>
      </c>
      <c r="B25" s="9">
        <f t="shared" si="3"/>
        <v>7.3414913928787837E-2</v>
      </c>
      <c r="C25" s="9">
        <f t="shared" si="4"/>
        <v>1.5992733692129672E-2</v>
      </c>
      <c r="D25" s="9">
        <f t="shared" si="5"/>
        <v>9.0211051977925644E-2</v>
      </c>
      <c r="E25" s="9">
        <f t="shared" si="6"/>
        <v>4.5977391346494909E-2</v>
      </c>
      <c r="F25" s="9">
        <f t="shared" si="7"/>
        <v>3.0588820669782864E-2</v>
      </c>
      <c r="G25" s="9">
        <f t="shared" si="8"/>
        <v>2.5093506589694319E-2</v>
      </c>
      <c r="H25" s="9">
        <f t="shared" si="9"/>
        <v>3.0901897781056291E-3</v>
      </c>
      <c r="I25" s="9">
        <f t="shared" si="10"/>
        <v>3.9130749155540642E-2</v>
      </c>
      <c r="J25" s="9">
        <f t="shared" si="11"/>
        <v>3.3867519406773086E-2</v>
      </c>
      <c r="K25" s="9">
        <f t="shared" si="12"/>
        <v>0.11311402131152996</v>
      </c>
      <c r="L25" s="9">
        <f t="shared" si="13"/>
        <v>3.6190483517218812E-2</v>
      </c>
      <c r="M25" s="9">
        <f t="shared" si="14"/>
        <v>2.7126185318376697E-2</v>
      </c>
    </row>
    <row r="26" spans="1:13" x14ac:dyDescent="0.2">
      <c r="A26" s="10" t="s">
        <v>294</v>
      </c>
      <c r="B26" s="9">
        <f t="shared" si="3"/>
        <v>7.388920897356524E-2</v>
      </c>
      <c r="C26" s="9">
        <f t="shared" si="4"/>
        <v>6.9567076816684587E-2</v>
      </c>
      <c r="D26" s="9">
        <f t="shared" si="5"/>
        <v>0.21420891726941313</v>
      </c>
      <c r="E26" s="9">
        <f t="shared" si="6"/>
        <v>0.25742404113708617</v>
      </c>
      <c r="F26" s="9">
        <f t="shared" si="7"/>
        <v>6.283884008465751E-2</v>
      </c>
      <c r="G26" s="9">
        <f t="shared" si="8"/>
        <v>0.13268780525941135</v>
      </c>
      <c r="H26" s="9">
        <f t="shared" si="9"/>
        <v>4.8816800070668097E-2</v>
      </c>
      <c r="I26" s="9">
        <f t="shared" si="10"/>
        <v>7.221541033381311E-2</v>
      </c>
      <c r="J26" s="9">
        <f t="shared" si="11"/>
        <v>5.8845523921513654E-2</v>
      </c>
      <c r="K26" s="9">
        <f t="shared" si="12"/>
        <v>6.8734716172268062E-2</v>
      </c>
      <c r="L26" s="9">
        <f t="shared" si="13"/>
        <v>6.2881802628134947E-2</v>
      </c>
      <c r="M26" s="9">
        <f t="shared" si="14"/>
        <v>7.3380219673001221E-2</v>
      </c>
    </row>
    <row r="27" spans="1:13" x14ac:dyDescent="0.2">
      <c r="A27" s="8" t="s">
        <v>295</v>
      </c>
      <c r="B27" s="9">
        <f t="shared" si="3"/>
        <v>0</v>
      </c>
      <c r="C27" s="9">
        <f t="shared" si="4"/>
        <v>3.3859457436495918E-2</v>
      </c>
      <c r="D27" s="9">
        <f t="shared" si="5"/>
        <v>0</v>
      </c>
      <c r="E27" s="9">
        <f t="shared" si="6"/>
        <v>0</v>
      </c>
      <c r="F27" s="9">
        <f t="shared" si="7"/>
        <v>0.16765603135711563</v>
      </c>
      <c r="G27" s="9">
        <f t="shared" si="8"/>
        <v>0</v>
      </c>
      <c r="H27" s="9">
        <f t="shared" si="9"/>
        <v>0</v>
      </c>
      <c r="I27" s="9">
        <f t="shared" si="10"/>
        <v>0.14992671485740944</v>
      </c>
      <c r="J27" s="9">
        <f t="shared" si="11"/>
        <v>0.20134752336032197</v>
      </c>
      <c r="K27" s="9">
        <f t="shared" si="12"/>
        <v>0</v>
      </c>
      <c r="L27" s="9">
        <f t="shared" si="13"/>
        <v>0.2151579970726937</v>
      </c>
      <c r="M27" s="9">
        <f t="shared" si="14"/>
        <v>0.14555744011183414</v>
      </c>
    </row>
    <row r="28" spans="1:13" x14ac:dyDescent="0.2">
      <c r="A28" s="8" t="s">
        <v>296</v>
      </c>
      <c r="B28" s="9">
        <f t="shared" si="3"/>
        <v>0.27910305922036149</v>
      </c>
      <c r="C28" s="9">
        <f t="shared" si="4"/>
        <v>0.22937694252141153</v>
      </c>
      <c r="D28" s="9">
        <f t="shared" si="5"/>
        <v>8.2469887676142897E-2</v>
      </c>
      <c r="E28" s="9">
        <f t="shared" si="6"/>
        <v>0.1136623507095222</v>
      </c>
      <c r="F28" s="9">
        <f t="shared" si="7"/>
        <v>0.16109549981970872</v>
      </c>
      <c r="G28" s="9">
        <f t="shared" si="8"/>
        <v>0.26011702210829069</v>
      </c>
      <c r="H28" s="9">
        <f t="shared" si="9"/>
        <v>5.3857290852156833E-2</v>
      </c>
      <c r="I28" s="9">
        <f t="shared" si="10"/>
        <v>0.14491599022903601</v>
      </c>
      <c r="J28" s="9">
        <f t="shared" si="11"/>
        <v>0.13594470249876231</v>
      </c>
      <c r="K28" s="9">
        <f t="shared" si="12"/>
        <v>0.28734377320727245</v>
      </c>
      <c r="L28" s="9">
        <f t="shared" si="13"/>
        <v>0.14526914060606083</v>
      </c>
      <c r="M28" s="9">
        <f t="shared" si="14"/>
        <v>0.14135433756117857</v>
      </c>
    </row>
    <row r="29" spans="1:13" x14ac:dyDescent="0.2">
      <c r="A29" s="8" t="s">
        <v>297</v>
      </c>
      <c r="B29" s="9">
        <f t="shared" si="3"/>
        <v>0</v>
      </c>
      <c r="C29" s="9">
        <f t="shared" si="4"/>
        <v>9.8858952543651193E-2</v>
      </c>
      <c r="D29" s="9">
        <f t="shared" si="5"/>
        <v>0.11691803391599052</v>
      </c>
      <c r="E29" s="9">
        <f t="shared" si="6"/>
        <v>0.17529527624108554</v>
      </c>
      <c r="F29" s="9">
        <f t="shared" si="7"/>
        <v>4.8269997537414414E-2</v>
      </c>
      <c r="G29" s="9">
        <f t="shared" si="8"/>
        <v>3.4492513300772326E-2</v>
      </c>
      <c r="H29" s="9">
        <f t="shared" si="9"/>
        <v>3.2847772405607954E-2</v>
      </c>
      <c r="I29" s="9">
        <f t="shared" si="10"/>
        <v>2.861131481242404E-2</v>
      </c>
      <c r="J29" s="9">
        <f t="shared" si="11"/>
        <v>2.6880041852781603E-2</v>
      </c>
      <c r="K29" s="9">
        <f t="shared" si="12"/>
        <v>4.4671792861473429E-2</v>
      </c>
      <c r="L29" s="9">
        <f t="shared" si="13"/>
        <v>0</v>
      </c>
      <c r="M29" s="9">
        <f t="shared" si="14"/>
        <v>2.5896971453107844E-2</v>
      </c>
    </row>
    <row r="30" spans="1:13" x14ac:dyDescent="0.2">
      <c r="A30" s="8" t="s">
        <v>298</v>
      </c>
      <c r="B30" s="9">
        <f t="shared" si="3"/>
        <v>0</v>
      </c>
      <c r="C30" s="9">
        <f t="shared" si="4"/>
        <v>0</v>
      </c>
      <c r="D30" s="9">
        <f t="shared" si="5"/>
        <v>0</v>
      </c>
      <c r="E30" s="9">
        <f t="shared" si="6"/>
        <v>0</v>
      </c>
      <c r="F30" s="9">
        <f t="shared" si="7"/>
        <v>3.2896664654448429E-3</v>
      </c>
      <c r="G30" s="9">
        <f t="shared" si="8"/>
        <v>0.36377869489900466</v>
      </c>
      <c r="H30" s="9">
        <f t="shared" si="9"/>
        <v>0</v>
      </c>
      <c r="I30" s="9">
        <f t="shared" si="10"/>
        <v>3.0863570508651828E-3</v>
      </c>
      <c r="J30" s="9">
        <f t="shared" si="11"/>
        <v>4.1452672725089713E-2</v>
      </c>
      <c r="K30" s="9">
        <f t="shared" si="12"/>
        <v>0</v>
      </c>
      <c r="L30" s="9">
        <f t="shared" si="13"/>
        <v>4.4292459404244328E-3</v>
      </c>
      <c r="M30" s="9">
        <f t="shared" si="14"/>
        <v>3.3346412611845004E-2</v>
      </c>
    </row>
    <row r="31" spans="1:13" x14ac:dyDescent="0.2">
      <c r="A31" s="47" t="s">
        <v>288</v>
      </c>
      <c r="B31" s="11">
        <f t="shared" si="3"/>
        <v>1</v>
      </c>
      <c r="C31" s="11">
        <f t="shared" si="4"/>
        <v>0.71751719890117471</v>
      </c>
      <c r="D31" s="11">
        <f t="shared" si="5"/>
        <v>0.64465974020004591</v>
      </c>
      <c r="E31" s="11">
        <f t="shared" si="6"/>
        <v>0.64463083034256674</v>
      </c>
      <c r="F31" s="11">
        <f t="shared" si="7"/>
        <v>0.64905116837127819</v>
      </c>
      <c r="G31" s="11">
        <f t="shared" si="8"/>
        <v>0.96913973937481224</v>
      </c>
      <c r="H31" s="11">
        <f t="shared" si="9"/>
        <v>0.78399175076946825</v>
      </c>
      <c r="I31" s="11">
        <f t="shared" si="10"/>
        <v>0.60520879730448729</v>
      </c>
      <c r="J31" s="11">
        <f t="shared" si="11"/>
        <v>0.64036436331168534</v>
      </c>
      <c r="K31" s="11">
        <f t="shared" si="12"/>
        <v>0.79954719694700849</v>
      </c>
      <c r="L31" s="11">
        <f t="shared" si="13"/>
        <v>0.61569676312774857</v>
      </c>
      <c r="M31" s="11">
        <f t="shared" si="14"/>
        <v>0.67539943317519047</v>
      </c>
    </row>
    <row r="32" spans="1:13" x14ac:dyDescent="0.2">
      <c r="A32" s="8" t="s">
        <v>299</v>
      </c>
      <c r="B32" s="9">
        <f t="shared" si="3"/>
        <v>0</v>
      </c>
      <c r="C32" s="9">
        <f t="shared" si="4"/>
        <v>0.15118664858975675</v>
      </c>
      <c r="D32" s="9">
        <f t="shared" si="5"/>
        <v>0.11813352044728358</v>
      </c>
      <c r="E32" s="9">
        <f t="shared" si="6"/>
        <v>0.34593971760112979</v>
      </c>
      <c r="F32" s="9">
        <f t="shared" si="7"/>
        <v>0.11329449059266322</v>
      </c>
      <c r="G32" s="9">
        <f t="shared" si="8"/>
        <v>2.1651558854631714E-2</v>
      </c>
      <c r="H32" s="9">
        <f t="shared" si="9"/>
        <v>9.5322260586310437E-2</v>
      </c>
      <c r="I32" s="9">
        <f t="shared" si="10"/>
        <v>0.14301601583824128</v>
      </c>
      <c r="J32" s="9">
        <f t="shared" si="11"/>
        <v>9.8566418405317921E-2</v>
      </c>
      <c r="K32" s="9">
        <f t="shared" si="12"/>
        <v>0.20045280305299151</v>
      </c>
      <c r="L32" s="9">
        <f t="shared" si="13"/>
        <v>0.10532711780198335</v>
      </c>
      <c r="M32" s="9">
        <f t="shared" si="14"/>
        <v>0.1351010265621502</v>
      </c>
    </row>
    <row r="33" spans="1:13" x14ac:dyDescent="0.2">
      <c r="A33" s="8" t="s">
        <v>300</v>
      </c>
      <c r="B33" s="9">
        <f t="shared" si="3"/>
        <v>0</v>
      </c>
      <c r="C33" s="9">
        <f t="shared" si="4"/>
        <v>3.6593243439414079E-2</v>
      </c>
      <c r="D33" s="9">
        <f t="shared" si="5"/>
        <v>0.23720673935267056</v>
      </c>
      <c r="E33" s="9">
        <f t="shared" si="6"/>
        <v>0</v>
      </c>
      <c r="F33" s="9">
        <f t="shared" si="7"/>
        <v>1.1634345591697536E-2</v>
      </c>
      <c r="G33" s="9">
        <f t="shared" si="8"/>
        <v>4.1558484308586147E-4</v>
      </c>
      <c r="H33" s="9">
        <f t="shared" si="9"/>
        <v>3.1850682461012744E-4</v>
      </c>
      <c r="I33" s="9">
        <f t="shared" si="10"/>
        <v>9.3602846735860307E-3</v>
      </c>
      <c r="J33" s="9">
        <f t="shared" si="11"/>
        <v>3.965157470869664E-3</v>
      </c>
      <c r="K33" s="9">
        <f t="shared" si="12"/>
        <v>0</v>
      </c>
      <c r="L33" s="9">
        <f t="shared" si="13"/>
        <v>4.2371873098534579E-3</v>
      </c>
      <c r="M33" s="9">
        <f t="shared" si="14"/>
        <v>2.9011325701931794E-3</v>
      </c>
    </row>
    <row r="34" spans="1:13" x14ac:dyDescent="0.2">
      <c r="A34" s="8" t="s">
        <v>301</v>
      </c>
      <c r="B34" s="9">
        <f t="shared" si="3"/>
        <v>0</v>
      </c>
      <c r="C34" s="9">
        <f t="shared" si="4"/>
        <v>9.4702909069654409E-2</v>
      </c>
      <c r="D34" s="9">
        <f t="shared" si="5"/>
        <v>0</v>
      </c>
      <c r="E34" s="9">
        <f t="shared" si="6"/>
        <v>9.4294520563035222E-3</v>
      </c>
      <c r="F34" s="9">
        <f t="shared" si="7"/>
        <v>0.22601999544436102</v>
      </c>
      <c r="G34" s="9">
        <f t="shared" si="8"/>
        <v>8.7931169274701581E-3</v>
      </c>
      <c r="H34" s="9">
        <f t="shared" si="9"/>
        <v>0.12036748181961121</v>
      </c>
      <c r="I34" s="9">
        <f t="shared" si="10"/>
        <v>0.24241490218368536</v>
      </c>
      <c r="J34" s="9">
        <f t="shared" si="11"/>
        <v>0.25710406081212706</v>
      </c>
      <c r="K34" s="9">
        <f t="shared" si="12"/>
        <v>0</v>
      </c>
      <c r="L34" s="9">
        <f t="shared" si="13"/>
        <v>0.27473893176041458</v>
      </c>
      <c r="M34" s="9">
        <f t="shared" si="14"/>
        <v>0.18659840769246622</v>
      </c>
    </row>
    <row r="35" spans="1:13" x14ac:dyDescent="0.2">
      <c r="A35" s="47" t="s">
        <v>287</v>
      </c>
      <c r="B35" s="11">
        <f t="shared" si="3"/>
        <v>0</v>
      </c>
      <c r="C35" s="11">
        <f t="shared" si="4"/>
        <v>0.28248280109882523</v>
      </c>
      <c r="D35" s="11">
        <f t="shared" si="5"/>
        <v>0.35534025979995415</v>
      </c>
      <c r="E35" s="11">
        <f t="shared" si="6"/>
        <v>0.35536916965743331</v>
      </c>
      <c r="F35" s="11">
        <f t="shared" si="7"/>
        <v>0.35094883162872176</v>
      </c>
      <c r="G35" s="11">
        <f t="shared" si="8"/>
        <v>3.0860260625187732E-2</v>
      </c>
      <c r="H35" s="11">
        <f t="shared" si="9"/>
        <v>0.21600824923053177</v>
      </c>
      <c r="I35" s="11">
        <f t="shared" si="10"/>
        <v>0.39479120269551266</v>
      </c>
      <c r="J35" s="11">
        <f t="shared" si="11"/>
        <v>0.35963563668831461</v>
      </c>
      <c r="K35" s="11">
        <f t="shared" si="12"/>
        <v>0.20045280305299151</v>
      </c>
      <c r="L35" s="11">
        <f t="shared" si="13"/>
        <v>0.38430323687225137</v>
      </c>
      <c r="M35" s="11">
        <f t="shared" si="14"/>
        <v>0.32460056682480959</v>
      </c>
    </row>
    <row r="36" spans="1:13" x14ac:dyDescent="0.2">
      <c r="A36" s="48" t="s">
        <v>3</v>
      </c>
      <c r="B36" s="11">
        <f t="shared" si="3"/>
        <v>1</v>
      </c>
      <c r="C36" s="11">
        <f t="shared" si="4"/>
        <v>1</v>
      </c>
      <c r="D36" s="11">
        <f t="shared" si="5"/>
        <v>1</v>
      </c>
      <c r="E36" s="11">
        <f t="shared" si="6"/>
        <v>1</v>
      </c>
      <c r="F36" s="11">
        <f t="shared" si="7"/>
        <v>1</v>
      </c>
      <c r="G36" s="11">
        <f t="shared" si="8"/>
        <v>1</v>
      </c>
      <c r="H36" s="11">
        <f t="shared" si="9"/>
        <v>1</v>
      </c>
      <c r="I36" s="11">
        <f t="shared" si="10"/>
        <v>1</v>
      </c>
      <c r="J36" s="11">
        <f t="shared" si="11"/>
        <v>1</v>
      </c>
      <c r="K36" s="11">
        <f t="shared" si="12"/>
        <v>1</v>
      </c>
      <c r="L36" s="11">
        <f t="shared" si="13"/>
        <v>1</v>
      </c>
      <c r="M36" s="11">
        <f t="shared" si="14"/>
        <v>1</v>
      </c>
    </row>
  </sheetData>
  <mergeCells count="3">
    <mergeCell ref="A1:M1"/>
    <mergeCell ref="A2:M2"/>
    <mergeCell ref="A22:M22"/>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36"/>
  <sheetViews>
    <sheetView workbookViewId="0">
      <selection sqref="A1:K1"/>
    </sheetView>
  </sheetViews>
  <sheetFormatPr baseColWidth="10" defaultRowHeight="12.75" x14ac:dyDescent="0.2"/>
  <cols>
    <col min="1" max="1" width="25.85546875" style="3" bestFit="1" customWidth="1"/>
    <col min="2" max="2" width="10.140625" style="2" bestFit="1" customWidth="1"/>
    <col min="3" max="3" width="11.42578125" style="2"/>
    <col min="4" max="4" width="11.28515625" style="2" bestFit="1" customWidth="1"/>
    <col min="5" max="5" width="10.140625" style="2" bestFit="1" customWidth="1"/>
    <col min="6" max="6" width="11.42578125" style="2"/>
    <col min="7" max="7" width="10.140625" style="2" bestFit="1" customWidth="1"/>
    <col min="8" max="8" width="11.28515625" style="2" bestFit="1" customWidth="1"/>
    <col min="9" max="10" width="8.42578125" style="2" bestFit="1" customWidth="1"/>
    <col min="11" max="11" width="11.28515625" style="2" bestFit="1" customWidth="1"/>
    <col min="12" max="16384" width="11.42578125" style="2"/>
  </cols>
  <sheetData>
    <row r="1" spans="1:11" ht="15" x14ac:dyDescent="0.2">
      <c r="A1" s="143" t="s">
        <v>419</v>
      </c>
      <c r="B1" s="143"/>
      <c r="C1" s="143"/>
      <c r="D1" s="143"/>
      <c r="E1" s="143"/>
      <c r="F1" s="143"/>
      <c r="G1" s="143"/>
      <c r="H1" s="143"/>
      <c r="I1" s="143"/>
      <c r="J1" s="143"/>
      <c r="K1" s="143"/>
    </row>
    <row r="2" spans="1:11" ht="15" x14ac:dyDescent="0.2">
      <c r="A2" s="144" t="s">
        <v>436</v>
      </c>
      <c r="B2" s="144"/>
      <c r="C2" s="144"/>
      <c r="D2" s="144"/>
      <c r="E2" s="144"/>
      <c r="F2" s="144"/>
      <c r="G2" s="144"/>
      <c r="H2" s="144"/>
      <c r="I2" s="144"/>
      <c r="J2" s="144"/>
      <c r="K2" s="144"/>
    </row>
    <row r="3" spans="1:11" ht="76.5" x14ac:dyDescent="0.2">
      <c r="A3" s="49" t="s">
        <v>302</v>
      </c>
      <c r="B3" s="49" t="s">
        <v>28</v>
      </c>
      <c r="C3" s="49" t="s">
        <v>494</v>
      </c>
      <c r="D3" s="49" t="s">
        <v>495</v>
      </c>
      <c r="E3" s="49" t="s">
        <v>496</v>
      </c>
      <c r="F3" s="49" t="s">
        <v>497</v>
      </c>
      <c r="G3" s="49" t="s">
        <v>13</v>
      </c>
      <c r="H3" s="49" t="s">
        <v>498</v>
      </c>
      <c r="I3" s="49" t="s">
        <v>30</v>
      </c>
      <c r="J3" s="49" t="s">
        <v>323</v>
      </c>
      <c r="K3" s="49" t="s">
        <v>433</v>
      </c>
    </row>
    <row r="4" spans="1:11" x14ac:dyDescent="0.2">
      <c r="A4" s="49" t="s">
        <v>425</v>
      </c>
      <c r="B4" s="49" t="s">
        <v>499</v>
      </c>
      <c r="C4" s="49" t="s">
        <v>500</v>
      </c>
      <c r="D4" s="49" t="s">
        <v>501</v>
      </c>
      <c r="E4" s="49" t="s">
        <v>502</v>
      </c>
      <c r="F4" s="49" t="s">
        <v>503</v>
      </c>
      <c r="G4" s="49" t="s">
        <v>504</v>
      </c>
      <c r="H4" s="49" t="s">
        <v>505</v>
      </c>
      <c r="I4" s="49" t="s">
        <v>506</v>
      </c>
      <c r="J4" s="49" t="s">
        <v>507</v>
      </c>
      <c r="K4" s="49" t="s">
        <v>508</v>
      </c>
    </row>
    <row r="5" spans="1:11" x14ac:dyDescent="0.2">
      <c r="A5" s="5" t="s">
        <v>440</v>
      </c>
      <c r="B5" s="6">
        <v>173220</v>
      </c>
      <c r="C5" s="6">
        <v>321398.63636363635</v>
      </c>
      <c r="D5" s="6">
        <v>226273.66666666666</v>
      </c>
      <c r="E5" s="6">
        <v>458345.5</v>
      </c>
      <c r="F5" s="6">
        <v>798717</v>
      </c>
      <c r="G5" s="6">
        <v>0</v>
      </c>
      <c r="H5" s="6">
        <v>335120.33333333331</v>
      </c>
      <c r="I5" s="6">
        <v>0</v>
      </c>
      <c r="J5" s="6">
        <v>138025</v>
      </c>
      <c r="K5" s="6">
        <v>473801.33333333331</v>
      </c>
    </row>
    <row r="6" spans="1:11" x14ac:dyDescent="0.2">
      <c r="A6" s="5" t="s">
        <v>509</v>
      </c>
      <c r="B6" s="6">
        <v>189825</v>
      </c>
      <c r="C6" s="6">
        <v>30499.545454545456</v>
      </c>
      <c r="D6" s="6">
        <v>4608.666666666667</v>
      </c>
      <c r="E6" s="6">
        <v>1472.5</v>
      </c>
      <c r="F6" s="6">
        <v>9923</v>
      </c>
      <c r="G6" s="6">
        <v>413578</v>
      </c>
      <c r="H6" s="6">
        <v>10919.5</v>
      </c>
      <c r="I6" s="6">
        <v>0</v>
      </c>
      <c r="J6" s="6">
        <v>9118</v>
      </c>
      <c r="K6" s="6">
        <v>431613</v>
      </c>
    </row>
    <row r="7" spans="1:11" x14ac:dyDescent="0.2">
      <c r="A7" s="5" t="s">
        <v>510</v>
      </c>
      <c r="B7" s="6">
        <v>0</v>
      </c>
      <c r="C7" s="6">
        <v>0</v>
      </c>
      <c r="D7" s="6">
        <v>1116.6666666666667</v>
      </c>
      <c r="E7" s="6">
        <v>0</v>
      </c>
      <c r="F7" s="6">
        <v>794</v>
      </c>
      <c r="G7" s="6">
        <v>0</v>
      </c>
      <c r="H7" s="6">
        <v>0</v>
      </c>
      <c r="I7" s="6">
        <v>0</v>
      </c>
      <c r="J7" s="6">
        <v>0</v>
      </c>
      <c r="K7" s="6">
        <v>14103.666666666666</v>
      </c>
    </row>
    <row r="8" spans="1:11" x14ac:dyDescent="0.2">
      <c r="A8" s="5" t="s">
        <v>407</v>
      </c>
      <c r="B8" s="6">
        <v>536215</v>
      </c>
      <c r="C8" s="6">
        <v>296007.27272727271</v>
      </c>
      <c r="D8" s="6">
        <v>191265.66666666666</v>
      </c>
      <c r="E8" s="6">
        <v>207310.5</v>
      </c>
      <c r="F8" s="6">
        <v>1002131</v>
      </c>
      <c r="G8" s="6">
        <v>220734</v>
      </c>
      <c r="H8" s="6">
        <v>219044.66666666666</v>
      </c>
      <c r="I8" s="6">
        <v>39360</v>
      </c>
      <c r="J8" s="6">
        <v>140800</v>
      </c>
      <c r="K8" s="6">
        <v>553308</v>
      </c>
    </row>
    <row r="9" spans="1:11" x14ac:dyDescent="0.2">
      <c r="A9" s="5" t="s">
        <v>511</v>
      </c>
      <c r="B9" s="6">
        <v>0</v>
      </c>
      <c r="C9" s="6">
        <v>36.545454545454547</v>
      </c>
      <c r="D9" s="6">
        <v>0</v>
      </c>
      <c r="E9" s="6">
        <v>0</v>
      </c>
      <c r="F9" s="6">
        <v>0</v>
      </c>
      <c r="G9" s="6">
        <v>0</v>
      </c>
      <c r="H9" s="6">
        <v>0</v>
      </c>
      <c r="I9" s="6">
        <v>0</v>
      </c>
      <c r="J9" s="6">
        <v>0</v>
      </c>
      <c r="K9" s="6">
        <v>0</v>
      </c>
    </row>
    <row r="10" spans="1:11" x14ac:dyDescent="0.2">
      <c r="A10" s="5" t="s">
        <v>408</v>
      </c>
      <c r="B10" s="6">
        <v>738801</v>
      </c>
      <c r="C10" s="6">
        <v>307435.63636363635</v>
      </c>
      <c r="D10" s="6">
        <v>209232.66666666666</v>
      </c>
      <c r="E10" s="6">
        <v>111947.5</v>
      </c>
      <c r="F10" s="6">
        <v>317906.33333333331</v>
      </c>
      <c r="G10" s="6">
        <v>70158</v>
      </c>
      <c r="H10" s="6">
        <v>280521.83333333331</v>
      </c>
      <c r="I10" s="6">
        <v>27897</v>
      </c>
      <c r="J10" s="6">
        <v>145115</v>
      </c>
      <c r="K10" s="6">
        <v>618536</v>
      </c>
    </row>
    <row r="11" spans="1:11" x14ac:dyDescent="0.2">
      <c r="A11" s="5" t="s">
        <v>512</v>
      </c>
      <c r="B11" s="6">
        <v>126604</v>
      </c>
      <c r="C11" s="6">
        <v>84266.363636363632</v>
      </c>
      <c r="D11" s="6">
        <v>933.33333333333337</v>
      </c>
      <c r="E11" s="6">
        <v>5625</v>
      </c>
      <c r="F11" s="6">
        <v>21600</v>
      </c>
      <c r="G11" s="6">
        <v>11029</v>
      </c>
      <c r="H11" s="6">
        <v>43739.5</v>
      </c>
      <c r="I11" s="6">
        <v>0</v>
      </c>
      <c r="J11" s="6">
        <v>182000</v>
      </c>
      <c r="K11" s="6">
        <v>163248.66666666666</v>
      </c>
    </row>
    <row r="12" spans="1:11" x14ac:dyDescent="0.2">
      <c r="A12" s="5" t="s">
        <v>513</v>
      </c>
      <c r="B12" s="6">
        <v>0</v>
      </c>
      <c r="C12" s="6">
        <v>53533.090909090912</v>
      </c>
      <c r="D12" s="6">
        <v>14624</v>
      </c>
      <c r="E12" s="6">
        <v>0</v>
      </c>
      <c r="F12" s="6">
        <v>16000</v>
      </c>
      <c r="G12" s="6">
        <v>0</v>
      </c>
      <c r="H12" s="6">
        <v>30316.666666666668</v>
      </c>
      <c r="I12" s="6">
        <v>0</v>
      </c>
      <c r="J12" s="6">
        <v>0</v>
      </c>
      <c r="K12" s="6">
        <v>172876</v>
      </c>
    </row>
    <row r="13" spans="1:11" x14ac:dyDescent="0.2">
      <c r="A13" s="7" t="s">
        <v>288</v>
      </c>
      <c r="B13" s="4">
        <f>SUM(B5:B12)</f>
        <v>1764665</v>
      </c>
      <c r="C13" s="4">
        <f t="shared" ref="C13:K13" si="0">SUM(C5:C12)</f>
        <v>1093177.0909090908</v>
      </c>
      <c r="D13" s="4">
        <f t="shared" si="0"/>
        <v>648054.66666666663</v>
      </c>
      <c r="E13" s="4">
        <f t="shared" si="0"/>
        <v>784701</v>
      </c>
      <c r="F13" s="4">
        <f t="shared" si="0"/>
        <v>2167071.3333333335</v>
      </c>
      <c r="G13" s="4">
        <f t="shared" si="0"/>
        <v>715499</v>
      </c>
      <c r="H13" s="4">
        <f t="shared" si="0"/>
        <v>919662.49999999988</v>
      </c>
      <c r="I13" s="4">
        <f t="shared" si="0"/>
        <v>67257</v>
      </c>
      <c r="J13" s="4">
        <f t="shared" si="0"/>
        <v>615058</v>
      </c>
      <c r="K13" s="4">
        <f t="shared" si="0"/>
        <v>2427486.6666666665</v>
      </c>
    </row>
    <row r="14" spans="1:11" x14ac:dyDescent="0.2">
      <c r="A14" s="5" t="s">
        <v>514</v>
      </c>
      <c r="B14" s="6">
        <v>918101</v>
      </c>
      <c r="C14" s="6">
        <v>449774.90909090912</v>
      </c>
      <c r="D14" s="6">
        <v>125288.66666666667</v>
      </c>
      <c r="E14" s="6">
        <v>266683.5</v>
      </c>
      <c r="F14" s="6">
        <v>518976</v>
      </c>
      <c r="G14" s="6">
        <v>753211</v>
      </c>
      <c r="H14" s="6">
        <v>315973.16666666669</v>
      </c>
      <c r="I14" s="6">
        <v>111675</v>
      </c>
      <c r="J14" s="6">
        <v>133117</v>
      </c>
      <c r="K14" s="6">
        <v>1120774</v>
      </c>
    </row>
    <row r="15" spans="1:11" x14ac:dyDescent="0.2">
      <c r="A15" s="5" t="s">
        <v>515</v>
      </c>
      <c r="B15" s="6">
        <v>0</v>
      </c>
      <c r="C15" s="6">
        <v>34190.181818181816</v>
      </c>
      <c r="D15" s="6">
        <v>1724</v>
      </c>
      <c r="E15" s="6">
        <v>0</v>
      </c>
      <c r="F15" s="6">
        <v>0</v>
      </c>
      <c r="G15" s="6">
        <v>0</v>
      </c>
      <c r="H15" s="6">
        <v>55547.166666666664</v>
      </c>
      <c r="I15" s="6">
        <v>0</v>
      </c>
      <c r="J15" s="6">
        <v>41678</v>
      </c>
      <c r="K15" s="6">
        <v>0</v>
      </c>
    </row>
    <row r="16" spans="1:11" x14ac:dyDescent="0.2">
      <c r="A16" s="5" t="s">
        <v>516</v>
      </c>
      <c r="B16" s="6">
        <v>15210</v>
      </c>
      <c r="C16" s="6">
        <v>53710.454545454544</v>
      </c>
      <c r="D16" s="6">
        <v>8191</v>
      </c>
      <c r="E16" s="6">
        <v>52260.5</v>
      </c>
      <c r="F16" s="6">
        <v>55430.666666666664</v>
      </c>
      <c r="G16" s="6">
        <v>218354</v>
      </c>
      <c r="H16" s="6">
        <v>20743.333333333332</v>
      </c>
      <c r="I16" s="6">
        <v>2272</v>
      </c>
      <c r="J16" s="6">
        <v>11006</v>
      </c>
      <c r="K16" s="6">
        <v>341434</v>
      </c>
    </row>
    <row r="17" spans="1:11" x14ac:dyDescent="0.2">
      <c r="A17" s="7" t="s">
        <v>287</v>
      </c>
      <c r="B17" s="4">
        <f>SUM(B14:B16)</f>
        <v>933311</v>
      </c>
      <c r="C17" s="4">
        <f t="shared" ref="C17:K17" si="1">SUM(C14:C16)</f>
        <v>537675.54545454553</v>
      </c>
      <c r="D17" s="4">
        <f t="shared" si="1"/>
        <v>135203.66666666669</v>
      </c>
      <c r="E17" s="4">
        <f t="shared" si="1"/>
        <v>318944</v>
      </c>
      <c r="F17" s="4">
        <f t="shared" si="1"/>
        <v>574406.66666666663</v>
      </c>
      <c r="G17" s="4">
        <f t="shared" si="1"/>
        <v>971565</v>
      </c>
      <c r="H17" s="4">
        <f t="shared" si="1"/>
        <v>392263.66666666669</v>
      </c>
      <c r="I17" s="4">
        <f t="shared" si="1"/>
        <v>113947</v>
      </c>
      <c r="J17" s="4">
        <f t="shared" si="1"/>
        <v>185801</v>
      </c>
      <c r="K17" s="4">
        <f t="shared" si="1"/>
        <v>1462208</v>
      </c>
    </row>
    <row r="18" spans="1:11" x14ac:dyDescent="0.2">
      <c r="A18" s="7" t="s">
        <v>3</v>
      </c>
      <c r="B18" s="4">
        <f>+B17+B13</f>
        <v>2697976</v>
      </c>
      <c r="C18" s="4">
        <f t="shared" ref="C18:K18" si="2">+C17+C13</f>
        <v>1630852.6363636362</v>
      </c>
      <c r="D18" s="4">
        <f t="shared" si="2"/>
        <v>783258.33333333326</v>
      </c>
      <c r="E18" s="4">
        <f t="shared" si="2"/>
        <v>1103645</v>
      </c>
      <c r="F18" s="4">
        <f t="shared" si="2"/>
        <v>2741478</v>
      </c>
      <c r="G18" s="4">
        <f t="shared" si="2"/>
        <v>1687064</v>
      </c>
      <c r="H18" s="4">
        <f t="shared" si="2"/>
        <v>1311926.1666666665</v>
      </c>
      <c r="I18" s="4">
        <f t="shared" si="2"/>
        <v>181204</v>
      </c>
      <c r="J18" s="4">
        <f t="shared" si="2"/>
        <v>800859</v>
      </c>
      <c r="K18" s="4">
        <f t="shared" si="2"/>
        <v>3889694.6666666665</v>
      </c>
    </row>
    <row r="19" spans="1:11" x14ac:dyDescent="0.2">
      <c r="A19" s="5" t="s">
        <v>285</v>
      </c>
      <c r="B19" s="6">
        <v>1584</v>
      </c>
      <c r="C19" s="6">
        <v>5204</v>
      </c>
      <c r="D19" s="6">
        <v>1433</v>
      </c>
      <c r="E19" s="6">
        <v>293</v>
      </c>
      <c r="F19" s="6">
        <v>2713</v>
      </c>
      <c r="G19" s="6">
        <v>104</v>
      </c>
      <c r="H19" s="6">
        <v>3353</v>
      </c>
      <c r="I19" s="6">
        <v>49</v>
      </c>
      <c r="J19" s="6">
        <v>278</v>
      </c>
      <c r="K19" s="6">
        <v>4802</v>
      </c>
    </row>
    <row r="20" spans="1:11" x14ac:dyDescent="0.2">
      <c r="A20" s="5" t="s">
        <v>286</v>
      </c>
      <c r="B20" s="6">
        <v>8</v>
      </c>
      <c r="C20" s="6">
        <v>27</v>
      </c>
      <c r="D20" s="6">
        <v>8</v>
      </c>
      <c r="E20" s="6">
        <v>4</v>
      </c>
      <c r="F20" s="6">
        <v>12</v>
      </c>
      <c r="G20" s="6">
        <v>1</v>
      </c>
      <c r="H20" s="6">
        <v>26</v>
      </c>
      <c r="I20" s="6">
        <v>1</v>
      </c>
      <c r="J20" s="6">
        <v>3</v>
      </c>
      <c r="K20" s="6">
        <v>18</v>
      </c>
    </row>
    <row r="22" spans="1:11" x14ac:dyDescent="0.2">
      <c r="A22" s="156" t="s">
        <v>304</v>
      </c>
      <c r="B22" s="156"/>
      <c r="C22" s="156"/>
      <c r="D22" s="156"/>
      <c r="E22" s="156"/>
      <c r="F22" s="156"/>
      <c r="G22" s="156"/>
      <c r="H22" s="156"/>
      <c r="I22" s="156"/>
      <c r="J22" s="156"/>
      <c r="K22" s="156"/>
    </row>
    <row r="23" spans="1:11" x14ac:dyDescent="0.2">
      <c r="A23" s="8" t="s">
        <v>291</v>
      </c>
      <c r="B23" s="9">
        <f>+B5/$B$18</f>
        <v>6.4203684539817993E-2</v>
      </c>
      <c r="C23" s="9">
        <f>+C5/$C$18</f>
        <v>0.19707399013087354</v>
      </c>
      <c r="D23" s="9">
        <f>+D5/$D$18</f>
        <v>0.28888765945675654</v>
      </c>
      <c r="E23" s="9">
        <f>+E5/$E$18</f>
        <v>0.41530156889217096</v>
      </c>
      <c r="F23" s="9">
        <f>+F5/$F$18</f>
        <v>0.29134539835811196</v>
      </c>
      <c r="G23" s="9">
        <f>+G5/$G$18</f>
        <v>0</v>
      </c>
      <c r="H23" s="9">
        <f>+H5/$H$18</f>
        <v>0.25544145840524307</v>
      </c>
      <c r="I23" s="9">
        <f>+I5/$I$18</f>
        <v>0</v>
      </c>
      <c r="J23" s="9">
        <f>+J5/$J$18</f>
        <v>0.172346193274971</v>
      </c>
      <c r="K23" s="9">
        <f>+K5/$K$18</f>
        <v>0.12180938966588981</v>
      </c>
    </row>
    <row r="24" spans="1:11" x14ac:dyDescent="0.2">
      <c r="A24" s="10" t="s">
        <v>292</v>
      </c>
      <c r="B24" s="9">
        <f t="shared" ref="B24:B36" si="3">+B6/$B$18</f>
        <v>7.035829822059203E-2</v>
      </c>
      <c r="C24" s="9">
        <f t="shared" ref="C24:C36" si="4">+C6/$C$18</f>
        <v>1.870159496602419E-2</v>
      </c>
      <c r="D24" s="9">
        <f t="shared" ref="D24:D36" si="5">+D6/$D$18</f>
        <v>5.8839676139204825E-3</v>
      </c>
      <c r="E24" s="9">
        <f t="shared" ref="E24:E36" si="6">+E6/$E$18</f>
        <v>1.3342152594357788E-3</v>
      </c>
      <c r="F24" s="9">
        <f t="shared" ref="F24:F36" si="7">+F6/$F$18</f>
        <v>3.6195803869299697E-3</v>
      </c>
      <c r="G24" s="9">
        <f t="shared" ref="G24:G36" si="8">+G6/$G$18</f>
        <v>0.24514659787654766</v>
      </c>
      <c r="H24" s="9">
        <f t="shared" ref="H24:H36" si="9">+H6/$H$18</f>
        <v>8.3232580288753553E-3</v>
      </c>
      <c r="I24" s="9">
        <f t="shared" ref="I24:I36" si="10">+I6/$I$18</f>
        <v>0</v>
      </c>
      <c r="J24" s="9">
        <f t="shared" ref="J24:J36" si="11">+J6/$J$18</f>
        <v>1.1385275060903356E-2</v>
      </c>
      <c r="K24" s="9">
        <f t="shared" ref="K24:K36" si="12">+K6/$K$18</f>
        <v>0.11096320842321472</v>
      </c>
    </row>
    <row r="25" spans="1:11" x14ac:dyDescent="0.2">
      <c r="A25" s="10" t="s">
        <v>293</v>
      </c>
      <c r="B25" s="9">
        <f t="shared" si="3"/>
        <v>0</v>
      </c>
      <c r="C25" s="9">
        <f t="shared" si="4"/>
        <v>0</v>
      </c>
      <c r="D25" s="9">
        <f t="shared" si="5"/>
        <v>1.4256684150610168E-3</v>
      </c>
      <c r="E25" s="9">
        <f t="shared" si="6"/>
        <v>0</v>
      </c>
      <c r="F25" s="9">
        <f t="shared" si="7"/>
        <v>2.8962479363321534E-4</v>
      </c>
      <c r="G25" s="9">
        <f t="shared" si="8"/>
        <v>0</v>
      </c>
      <c r="H25" s="9">
        <f t="shared" si="9"/>
        <v>0</v>
      </c>
      <c r="I25" s="9">
        <f t="shared" si="10"/>
        <v>0</v>
      </c>
      <c r="J25" s="9">
        <f t="shared" si="11"/>
        <v>0</v>
      </c>
      <c r="K25" s="9">
        <f t="shared" si="12"/>
        <v>3.6259058551639527E-3</v>
      </c>
    </row>
    <row r="26" spans="1:11" x14ac:dyDescent="0.2">
      <c r="A26" s="10" t="s">
        <v>294</v>
      </c>
      <c r="B26" s="9">
        <f t="shared" si="3"/>
        <v>0.19874713488926513</v>
      </c>
      <c r="C26" s="9">
        <f t="shared" si="4"/>
        <v>0.1815046106111031</v>
      </c>
      <c r="D26" s="9">
        <f t="shared" si="5"/>
        <v>0.24419231628560181</v>
      </c>
      <c r="E26" s="9">
        <f t="shared" si="6"/>
        <v>0.18784165198048286</v>
      </c>
      <c r="F26" s="9">
        <f t="shared" si="7"/>
        <v>0.36554406053960675</v>
      </c>
      <c r="G26" s="9">
        <f t="shared" si="8"/>
        <v>0.13083913828995225</v>
      </c>
      <c r="H26" s="9">
        <f t="shared" si="9"/>
        <v>0.16696417239943764</v>
      </c>
      <c r="I26" s="9">
        <f t="shared" si="10"/>
        <v>0.21721374804088209</v>
      </c>
      <c r="J26" s="9">
        <f t="shared" si="11"/>
        <v>0.17581122269962626</v>
      </c>
      <c r="K26" s="9">
        <f t="shared" si="12"/>
        <v>0.14224972585680248</v>
      </c>
    </row>
    <row r="27" spans="1:11" x14ac:dyDescent="0.2">
      <c r="A27" s="10" t="s">
        <v>295</v>
      </c>
      <c r="B27" s="9">
        <f t="shared" si="3"/>
        <v>0</v>
      </c>
      <c r="C27" s="9">
        <f t="shared" si="4"/>
        <v>2.2408802445168255E-5</v>
      </c>
      <c r="D27" s="9">
        <f t="shared" si="5"/>
        <v>0</v>
      </c>
      <c r="E27" s="9">
        <f t="shared" si="6"/>
        <v>0</v>
      </c>
      <c r="F27" s="9">
        <f t="shared" si="7"/>
        <v>0</v>
      </c>
      <c r="G27" s="9">
        <f t="shared" si="8"/>
        <v>0</v>
      </c>
      <c r="H27" s="9">
        <f t="shared" si="9"/>
        <v>0</v>
      </c>
      <c r="I27" s="9">
        <f t="shared" si="10"/>
        <v>0</v>
      </c>
      <c r="J27" s="9">
        <f t="shared" si="11"/>
        <v>0</v>
      </c>
      <c r="K27" s="9">
        <f t="shared" si="12"/>
        <v>0</v>
      </c>
    </row>
    <row r="28" spans="1:11" x14ac:dyDescent="0.2">
      <c r="A28" s="10" t="s">
        <v>296</v>
      </c>
      <c r="B28" s="9">
        <f t="shared" si="3"/>
        <v>0.27383527503580463</v>
      </c>
      <c r="C28" s="9">
        <f t="shared" si="4"/>
        <v>0.18851221104141899</v>
      </c>
      <c r="D28" s="9">
        <f t="shared" si="5"/>
        <v>0.267131108297603</v>
      </c>
      <c r="E28" s="9">
        <f t="shared" si="6"/>
        <v>0.1014343380344223</v>
      </c>
      <c r="F28" s="9">
        <f t="shared" si="7"/>
        <v>0.11596165766543934</v>
      </c>
      <c r="G28" s="9">
        <f t="shared" si="8"/>
        <v>4.1585855664041195E-2</v>
      </c>
      <c r="H28" s="9">
        <f t="shared" si="9"/>
        <v>0.21382440602284911</v>
      </c>
      <c r="I28" s="9">
        <f t="shared" si="10"/>
        <v>0.15395355510915873</v>
      </c>
      <c r="J28" s="9">
        <f t="shared" si="11"/>
        <v>0.18119918737255872</v>
      </c>
      <c r="K28" s="9">
        <f t="shared" si="12"/>
        <v>0.15901916551461967</v>
      </c>
    </row>
    <row r="29" spans="1:11" x14ac:dyDescent="0.2">
      <c r="A29" s="10" t="s">
        <v>297</v>
      </c>
      <c r="B29" s="9">
        <f t="shared" si="3"/>
        <v>4.6925547150901269E-2</v>
      </c>
      <c r="C29" s="9">
        <f t="shared" si="4"/>
        <v>5.1670127488805492E-2</v>
      </c>
      <c r="D29" s="9">
        <f t="shared" si="5"/>
        <v>1.1916034513942827E-3</v>
      </c>
      <c r="E29" s="9">
        <f t="shared" si="6"/>
        <v>5.0967475954677459E-3</v>
      </c>
      <c r="F29" s="9">
        <f t="shared" si="7"/>
        <v>7.8789616403998133E-3</v>
      </c>
      <c r="G29" s="9">
        <f t="shared" si="8"/>
        <v>6.5373927722955387E-3</v>
      </c>
      <c r="H29" s="9">
        <f t="shared" si="9"/>
        <v>3.3339909753559563E-2</v>
      </c>
      <c r="I29" s="9">
        <f t="shared" si="10"/>
        <v>0</v>
      </c>
      <c r="J29" s="9">
        <f t="shared" si="11"/>
        <v>0.22725598388730101</v>
      </c>
      <c r="K29" s="9">
        <f t="shared" si="12"/>
        <v>4.1969532484297821E-2</v>
      </c>
    </row>
    <row r="30" spans="1:11" x14ac:dyDescent="0.2">
      <c r="A30" s="55" t="s">
        <v>298</v>
      </c>
      <c r="B30" s="9">
        <f t="shared" si="3"/>
        <v>0</v>
      </c>
      <c r="C30" s="9">
        <f t="shared" si="4"/>
        <v>3.282521652505363E-2</v>
      </c>
      <c r="D30" s="9">
        <f t="shared" si="5"/>
        <v>1.8670723792703559E-2</v>
      </c>
      <c r="E30" s="9">
        <f t="shared" si="6"/>
        <v>0</v>
      </c>
      <c r="F30" s="9">
        <f t="shared" si="7"/>
        <v>5.8362678817776396E-3</v>
      </c>
      <c r="G30" s="9">
        <f t="shared" si="8"/>
        <v>0</v>
      </c>
      <c r="H30" s="9">
        <f t="shared" si="9"/>
        <v>2.3108515888279793E-2</v>
      </c>
      <c r="I30" s="9">
        <f t="shared" si="10"/>
        <v>0</v>
      </c>
      <c r="J30" s="9">
        <f t="shared" si="11"/>
        <v>0</v>
      </c>
      <c r="K30" s="9">
        <f t="shared" si="12"/>
        <v>4.4444619646237873E-2</v>
      </c>
    </row>
    <row r="31" spans="1:11" x14ac:dyDescent="0.2">
      <c r="A31" s="47" t="s">
        <v>288</v>
      </c>
      <c r="B31" s="11">
        <f t="shared" si="3"/>
        <v>0.65406993983638106</v>
      </c>
      <c r="C31" s="11">
        <f t="shared" si="4"/>
        <v>0.67031015956572415</v>
      </c>
      <c r="D31" s="11">
        <f t="shared" si="5"/>
        <v>0.82738304731304069</v>
      </c>
      <c r="E31" s="11">
        <f t="shared" si="6"/>
        <v>0.71100852176197959</v>
      </c>
      <c r="F31" s="11">
        <f t="shared" si="7"/>
        <v>0.79047555126589875</v>
      </c>
      <c r="G31" s="11">
        <f t="shared" si="8"/>
        <v>0.42410898460283664</v>
      </c>
      <c r="H31" s="11">
        <f t="shared" si="9"/>
        <v>0.7010017204982445</v>
      </c>
      <c r="I31" s="11">
        <f t="shared" si="10"/>
        <v>0.37116730315004082</v>
      </c>
      <c r="J31" s="11">
        <f t="shared" si="11"/>
        <v>0.76799786229536038</v>
      </c>
      <c r="K31" s="11">
        <f t="shared" si="12"/>
        <v>0.62408154744622624</v>
      </c>
    </row>
    <row r="32" spans="1:11" x14ac:dyDescent="0.2">
      <c r="A32" s="8" t="s">
        <v>299</v>
      </c>
      <c r="B32" s="9">
        <f t="shared" si="3"/>
        <v>0.34029250074870943</v>
      </c>
      <c r="C32" s="9">
        <f t="shared" si="4"/>
        <v>0.27579126345454885</v>
      </c>
      <c r="D32" s="9">
        <f t="shared" si="5"/>
        <v>0.15995829387920121</v>
      </c>
      <c r="E32" s="9">
        <f t="shared" si="6"/>
        <v>0.24163884220016399</v>
      </c>
      <c r="F32" s="9">
        <f t="shared" si="7"/>
        <v>0.18930518501333951</v>
      </c>
      <c r="G32" s="9">
        <f t="shared" si="8"/>
        <v>0.44646261196967041</v>
      </c>
      <c r="H32" s="9">
        <f t="shared" si="9"/>
        <v>0.24084676005014005</v>
      </c>
      <c r="I32" s="9">
        <f t="shared" si="10"/>
        <v>0.61629434228824975</v>
      </c>
      <c r="J32" s="9">
        <f t="shared" si="11"/>
        <v>0.16621777366552665</v>
      </c>
      <c r="K32" s="9">
        <f t="shared" si="12"/>
        <v>0.28813932610306003</v>
      </c>
    </row>
    <row r="33" spans="1:11" x14ac:dyDescent="0.2">
      <c r="A33" s="8" t="s">
        <v>300</v>
      </c>
      <c r="B33" s="9">
        <f t="shared" si="3"/>
        <v>0</v>
      </c>
      <c r="C33" s="9">
        <f t="shared" si="4"/>
        <v>2.0964605296537858E-2</v>
      </c>
      <c r="D33" s="9">
        <f t="shared" si="5"/>
        <v>2.2010618037897247E-3</v>
      </c>
      <c r="E33" s="9">
        <f t="shared" si="6"/>
        <v>0</v>
      </c>
      <c r="F33" s="9">
        <f t="shared" si="7"/>
        <v>0</v>
      </c>
      <c r="G33" s="9">
        <f t="shared" si="8"/>
        <v>0</v>
      </c>
      <c r="H33" s="9">
        <f t="shared" si="9"/>
        <v>4.2340162181382923E-2</v>
      </c>
      <c r="I33" s="9">
        <f t="shared" si="10"/>
        <v>0</v>
      </c>
      <c r="J33" s="9">
        <f t="shared" si="11"/>
        <v>5.2041620310191931E-2</v>
      </c>
      <c r="K33" s="9">
        <f t="shared" si="12"/>
        <v>0</v>
      </c>
    </row>
    <row r="34" spans="1:11" x14ac:dyDescent="0.2">
      <c r="A34" s="8" t="s">
        <v>301</v>
      </c>
      <c r="B34" s="9">
        <f t="shared" si="3"/>
        <v>5.6375594149095471E-3</v>
      </c>
      <c r="C34" s="9">
        <f t="shared" si="4"/>
        <v>3.2933971683189261E-2</v>
      </c>
      <c r="D34" s="9">
        <f t="shared" si="5"/>
        <v>1.0457597003968467E-2</v>
      </c>
      <c r="E34" s="9">
        <f t="shared" si="6"/>
        <v>4.7352636037856374E-2</v>
      </c>
      <c r="F34" s="9">
        <f t="shared" si="7"/>
        <v>2.0219263720761816E-2</v>
      </c>
      <c r="G34" s="9">
        <f t="shared" si="8"/>
        <v>0.12942840342749298</v>
      </c>
      <c r="H34" s="9">
        <f t="shared" si="9"/>
        <v>1.581135727023256E-2</v>
      </c>
      <c r="I34" s="9">
        <f t="shared" si="10"/>
        <v>1.2538354561709455E-2</v>
      </c>
      <c r="J34" s="9">
        <f t="shared" si="11"/>
        <v>1.3742743728921071E-2</v>
      </c>
      <c r="K34" s="9">
        <f t="shared" si="12"/>
        <v>8.7779126450713701E-2</v>
      </c>
    </row>
    <row r="35" spans="1:11" x14ac:dyDescent="0.2">
      <c r="A35" s="47" t="s">
        <v>287</v>
      </c>
      <c r="B35" s="11">
        <f t="shared" si="3"/>
        <v>0.34593006016361894</v>
      </c>
      <c r="C35" s="11">
        <f t="shared" si="4"/>
        <v>0.32968984043427596</v>
      </c>
      <c r="D35" s="11">
        <f t="shared" si="5"/>
        <v>0.17261695268695942</v>
      </c>
      <c r="E35" s="11">
        <f t="shared" si="6"/>
        <v>0.28899147823802041</v>
      </c>
      <c r="F35" s="11">
        <f t="shared" si="7"/>
        <v>0.20952444873410131</v>
      </c>
      <c r="G35" s="11">
        <f t="shared" si="8"/>
        <v>0.57589101539716336</v>
      </c>
      <c r="H35" s="11">
        <f t="shared" si="9"/>
        <v>0.29899827950175556</v>
      </c>
      <c r="I35" s="11">
        <f t="shared" si="10"/>
        <v>0.62883269684995913</v>
      </c>
      <c r="J35" s="11">
        <f t="shared" si="11"/>
        <v>0.23200213770463965</v>
      </c>
      <c r="K35" s="11">
        <f t="shared" si="12"/>
        <v>0.37591845255377371</v>
      </c>
    </row>
    <row r="36" spans="1:11" x14ac:dyDescent="0.2">
      <c r="A36" s="48" t="s">
        <v>3</v>
      </c>
      <c r="B36" s="11">
        <f t="shared" si="3"/>
        <v>1</v>
      </c>
      <c r="C36" s="11">
        <f t="shared" si="4"/>
        <v>1</v>
      </c>
      <c r="D36" s="11">
        <f t="shared" si="5"/>
        <v>1</v>
      </c>
      <c r="E36" s="11">
        <f t="shared" si="6"/>
        <v>1</v>
      </c>
      <c r="F36" s="11">
        <f t="shared" si="7"/>
        <v>1</v>
      </c>
      <c r="G36" s="11">
        <f t="shared" si="8"/>
        <v>1</v>
      </c>
      <c r="H36" s="11">
        <f t="shared" si="9"/>
        <v>1</v>
      </c>
      <c r="I36" s="11">
        <f t="shared" si="10"/>
        <v>1</v>
      </c>
      <c r="J36" s="11">
        <f t="shared" si="11"/>
        <v>1</v>
      </c>
      <c r="K36" s="11">
        <f t="shared" si="12"/>
        <v>1</v>
      </c>
    </row>
  </sheetData>
  <mergeCells count="3">
    <mergeCell ref="A1:K1"/>
    <mergeCell ref="A2:K2"/>
    <mergeCell ref="A22:K22"/>
  </mergeCells>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P36"/>
  <sheetViews>
    <sheetView workbookViewId="0">
      <selection sqref="A1:C1"/>
    </sheetView>
  </sheetViews>
  <sheetFormatPr baseColWidth="10" defaultRowHeight="12.75" x14ac:dyDescent="0.2"/>
  <cols>
    <col min="1" max="1" width="25.85546875" bestFit="1" customWidth="1"/>
    <col min="2" max="2" width="20.28515625" style="2" customWidth="1"/>
    <col min="3" max="3" width="22.140625" style="2" customWidth="1"/>
  </cols>
  <sheetData>
    <row r="1" spans="1:16" s="1" customFormat="1" ht="15" x14ac:dyDescent="0.2">
      <c r="A1" s="147" t="s">
        <v>420</v>
      </c>
      <c r="B1" s="148"/>
      <c r="C1" s="149"/>
      <c r="D1" s="13"/>
      <c r="E1" s="13"/>
      <c r="F1" s="13"/>
      <c r="G1" s="13"/>
      <c r="H1" s="13"/>
      <c r="I1" s="13"/>
      <c r="J1" s="13"/>
      <c r="K1" s="13"/>
      <c r="L1" s="13"/>
      <c r="M1" s="13"/>
      <c r="N1" s="13"/>
      <c r="O1" s="13"/>
      <c r="P1" s="13"/>
    </row>
    <row r="2" spans="1:16" s="1" customFormat="1" ht="15" x14ac:dyDescent="0.2">
      <c r="A2" s="150" t="s">
        <v>436</v>
      </c>
      <c r="B2" s="151"/>
      <c r="C2" s="152"/>
      <c r="D2" s="13"/>
      <c r="E2" s="13"/>
      <c r="F2" s="13"/>
      <c r="G2" s="13"/>
      <c r="H2" s="13"/>
      <c r="I2" s="13"/>
      <c r="J2" s="13"/>
      <c r="K2" s="13"/>
      <c r="L2" s="13"/>
      <c r="M2" s="13"/>
      <c r="N2" s="13"/>
      <c r="O2" s="13"/>
      <c r="P2" s="13"/>
    </row>
    <row r="3" spans="1:16" x14ac:dyDescent="0.2">
      <c r="A3" s="53" t="s">
        <v>302</v>
      </c>
      <c r="B3" s="53" t="s">
        <v>517</v>
      </c>
      <c r="C3" s="53" t="s">
        <v>517</v>
      </c>
    </row>
    <row r="4" spans="1:16" x14ac:dyDescent="0.2">
      <c r="A4" s="46" t="s">
        <v>2</v>
      </c>
      <c r="B4" s="53" t="s">
        <v>146</v>
      </c>
      <c r="C4" s="53" t="s">
        <v>337</v>
      </c>
    </row>
    <row r="5" spans="1:16" x14ac:dyDescent="0.2">
      <c r="A5" s="5" t="s">
        <v>440</v>
      </c>
      <c r="B5" s="6">
        <v>743764</v>
      </c>
      <c r="C5" s="6">
        <v>440724</v>
      </c>
    </row>
    <row r="6" spans="1:16" x14ac:dyDescent="0.2">
      <c r="A6" s="5" t="s">
        <v>405</v>
      </c>
      <c r="B6" s="6">
        <v>300097</v>
      </c>
      <c r="C6" s="6">
        <v>53326</v>
      </c>
    </row>
    <row r="7" spans="1:16" x14ac:dyDescent="0.2">
      <c r="A7" s="5" t="s">
        <v>441</v>
      </c>
      <c r="B7" s="6">
        <v>188081</v>
      </c>
      <c r="C7" s="6">
        <v>1038909</v>
      </c>
    </row>
    <row r="8" spans="1:16" x14ac:dyDescent="0.2">
      <c r="A8" s="5" t="s">
        <v>442</v>
      </c>
      <c r="B8" s="6">
        <v>448938</v>
      </c>
      <c r="C8" s="6">
        <v>514505</v>
      </c>
    </row>
    <row r="9" spans="1:16" x14ac:dyDescent="0.2">
      <c r="A9" s="5" t="s">
        <v>443</v>
      </c>
      <c r="B9" s="6">
        <v>0</v>
      </c>
      <c r="C9" s="6">
        <v>0</v>
      </c>
    </row>
    <row r="10" spans="1:16" x14ac:dyDescent="0.2">
      <c r="A10" s="5" t="s">
        <v>444</v>
      </c>
      <c r="B10" s="6">
        <v>2539533</v>
      </c>
      <c r="C10" s="6">
        <v>4781580</v>
      </c>
    </row>
    <row r="11" spans="1:16" x14ac:dyDescent="0.2">
      <c r="A11" s="5" t="s">
        <v>445</v>
      </c>
      <c r="B11" s="6">
        <v>0</v>
      </c>
      <c r="C11" s="6">
        <v>0</v>
      </c>
    </row>
    <row r="12" spans="1:16" x14ac:dyDescent="0.2">
      <c r="A12" s="5" t="s">
        <v>446</v>
      </c>
      <c r="B12" s="6">
        <v>2365471</v>
      </c>
      <c r="C12" s="6">
        <v>4466562</v>
      </c>
    </row>
    <row r="13" spans="1:16" x14ac:dyDescent="0.2">
      <c r="A13" s="7" t="s">
        <v>288</v>
      </c>
      <c r="B13" s="4">
        <f>SUM(B5:B12)</f>
        <v>6585884</v>
      </c>
      <c r="C13" s="4">
        <f>SUM(C5:C12)</f>
        <v>11295606</v>
      </c>
    </row>
    <row r="14" spans="1:16" x14ac:dyDescent="0.2">
      <c r="A14" s="5" t="s">
        <v>448</v>
      </c>
      <c r="B14" s="6">
        <v>2730973</v>
      </c>
      <c r="C14" s="6">
        <v>3971575</v>
      </c>
    </row>
    <row r="15" spans="1:16" x14ac:dyDescent="0.2">
      <c r="A15" s="5" t="s">
        <v>412</v>
      </c>
      <c r="B15" s="6">
        <v>214697</v>
      </c>
      <c r="C15" s="6">
        <v>214264</v>
      </c>
    </row>
    <row r="16" spans="1:16" x14ac:dyDescent="0.2">
      <c r="A16" s="5" t="s">
        <v>413</v>
      </c>
      <c r="B16" s="6">
        <v>340519</v>
      </c>
      <c r="C16" s="6">
        <v>466646</v>
      </c>
    </row>
    <row r="17" spans="1:3" x14ac:dyDescent="0.2">
      <c r="A17" s="7" t="s">
        <v>287</v>
      </c>
      <c r="B17" s="4">
        <f>SUM(B14:B16)</f>
        <v>3286189</v>
      </c>
      <c r="C17" s="4">
        <f>SUM(C14:C16)</f>
        <v>4652485</v>
      </c>
    </row>
    <row r="18" spans="1:3" x14ac:dyDescent="0.2">
      <c r="A18" s="7" t="s">
        <v>450</v>
      </c>
      <c r="B18" s="4">
        <f>+B13+B17</f>
        <v>9872073</v>
      </c>
      <c r="C18" s="4">
        <f>+C13+C17</f>
        <v>15948091</v>
      </c>
    </row>
    <row r="19" spans="1:3" x14ac:dyDescent="0.2">
      <c r="A19" s="5" t="s">
        <v>451</v>
      </c>
      <c r="B19" s="6">
        <v>556</v>
      </c>
      <c r="C19" s="6">
        <v>1364</v>
      </c>
    </row>
    <row r="20" spans="1:3" x14ac:dyDescent="0.2">
      <c r="A20" s="5" t="s">
        <v>452</v>
      </c>
      <c r="B20" s="6">
        <v>4</v>
      </c>
      <c r="C20" s="6">
        <v>3</v>
      </c>
    </row>
    <row r="22" spans="1:3" x14ac:dyDescent="0.2">
      <c r="A22" s="153" t="s">
        <v>304</v>
      </c>
      <c r="B22" s="153"/>
      <c r="C22" s="153"/>
    </row>
    <row r="23" spans="1:3" x14ac:dyDescent="0.2">
      <c r="A23" s="58" t="s">
        <v>291</v>
      </c>
      <c r="B23" s="59">
        <f>+B5/$B$18</f>
        <v>7.5340204635844968E-2</v>
      </c>
      <c r="C23" s="59">
        <f>+C5/$C$18</f>
        <v>2.7634906271854106E-2</v>
      </c>
    </row>
    <row r="24" spans="1:3" x14ac:dyDescent="0.2">
      <c r="A24" s="10" t="s">
        <v>292</v>
      </c>
      <c r="B24" s="9">
        <f t="shared" ref="B24:B36" si="0">+B6/$B$18</f>
        <v>3.0398579913256313E-2</v>
      </c>
      <c r="C24" s="9">
        <f t="shared" ref="C24:C36" si="1">+C6/$C$18</f>
        <v>3.3437230825933964E-3</v>
      </c>
    </row>
    <row r="25" spans="1:3" x14ac:dyDescent="0.2">
      <c r="A25" s="10" t="s">
        <v>293</v>
      </c>
      <c r="B25" s="9">
        <f t="shared" si="0"/>
        <v>1.9051824272369136E-2</v>
      </c>
      <c r="C25" s="9">
        <f t="shared" si="1"/>
        <v>6.5143157259386089E-2</v>
      </c>
    </row>
    <row r="26" spans="1:3" x14ac:dyDescent="0.2">
      <c r="A26" s="10" t="s">
        <v>294</v>
      </c>
      <c r="B26" s="9">
        <f t="shared" si="0"/>
        <v>4.5475555134164833E-2</v>
      </c>
      <c r="C26" s="9">
        <f t="shared" si="1"/>
        <v>3.2261228005282888E-2</v>
      </c>
    </row>
    <row r="27" spans="1:3" x14ac:dyDescent="0.2">
      <c r="A27" s="10" t="s">
        <v>295</v>
      </c>
      <c r="B27" s="9">
        <f t="shared" si="0"/>
        <v>0</v>
      </c>
      <c r="C27" s="9">
        <f t="shared" si="1"/>
        <v>0</v>
      </c>
    </row>
    <row r="28" spans="1:3" x14ac:dyDescent="0.2">
      <c r="A28" s="10" t="s">
        <v>296</v>
      </c>
      <c r="B28" s="9">
        <f t="shared" si="0"/>
        <v>0.25724414720190986</v>
      </c>
      <c r="C28" s="9">
        <f t="shared" si="1"/>
        <v>0.2998214645251272</v>
      </c>
    </row>
    <row r="29" spans="1:3" x14ac:dyDescent="0.2">
      <c r="A29" s="10" t="s">
        <v>297</v>
      </c>
      <c r="B29" s="9">
        <f t="shared" si="0"/>
        <v>0</v>
      </c>
      <c r="C29" s="9">
        <f t="shared" si="1"/>
        <v>0</v>
      </c>
    </row>
    <row r="30" spans="1:3" x14ac:dyDescent="0.2">
      <c r="A30" s="55" t="s">
        <v>298</v>
      </c>
      <c r="B30" s="57">
        <f t="shared" si="0"/>
        <v>0.23961238941405721</v>
      </c>
      <c r="C30" s="57">
        <f t="shared" si="1"/>
        <v>0.28006875556453747</v>
      </c>
    </row>
    <row r="31" spans="1:3" x14ac:dyDescent="0.2">
      <c r="A31" s="47" t="s">
        <v>288</v>
      </c>
      <c r="B31" s="11">
        <f t="shared" si="0"/>
        <v>0.66712270057160239</v>
      </c>
      <c r="C31" s="11">
        <f t="shared" si="1"/>
        <v>0.70827323470878112</v>
      </c>
    </row>
    <row r="32" spans="1:3" x14ac:dyDescent="0.2">
      <c r="A32" s="12" t="s">
        <v>299</v>
      </c>
      <c r="B32" s="59">
        <f t="shared" si="0"/>
        <v>0.27663622422565148</v>
      </c>
      <c r="C32" s="59">
        <f t="shared" si="1"/>
        <v>0.24903137309662957</v>
      </c>
    </row>
    <row r="33" spans="1:3" x14ac:dyDescent="0.2">
      <c r="A33" s="10" t="s">
        <v>300</v>
      </c>
      <c r="B33" s="9">
        <f t="shared" si="0"/>
        <v>2.174791454641796E-2</v>
      </c>
      <c r="C33" s="9">
        <f t="shared" si="1"/>
        <v>1.3435087622712963E-2</v>
      </c>
    </row>
    <row r="34" spans="1:3" x14ac:dyDescent="0.2">
      <c r="A34" s="55" t="s">
        <v>301</v>
      </c>
      <c r="B34" s="57">
        <f t="shared" si="0"/>
        <v>3.4493160656328209E-2</v>
      </c>
      <c r="C34" s="57">
        <f t="shared" si="1"/>
        <v>2.9260304571876346E-2</v>
      </c>
    </row>
    <row r="35" spans="1:3" x14ac:dyDescent="0.2">
      <c r="A35" s="47" t="s">
        <v>287</v>
      </c>
      <c r="B35" s="11">
        <f t="shared" si="0"/>
        <v>0.33287729942839767</v>
      </c>
      <c r="C35" s="11">
        <f t="shared" si="1"/>
        <v>0.29172676529121888</v>
      </c>
    </row>
    <row r="36" spans="1:3" x14ac:dyDescent="0.2">
      <c r="A36" s="48" t="s">
        <v>3</v>
      </c>
      <c r="B36" s="11">
        <f t="shared" si="0"/>
        <v>1</v>
      </c>
      <c r="C36" s="11">
        <f t="shared" si="1"/>
        <v>1</v>
      </c>
    </row>
  </sheetData>
  <mergeCells count="3">
    <mergeCell ref="A1:C1"/>
    <mergeCell ref="A2:C2"/>
    <mergeCell ref="A22:C2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975F756529D5344999D0D802AAD6C9A" ma:contentTypeVersion="4" ma:contentTypeDescription="Crear nuevo documento." ma:contentTypeScope="" ma:versionID="27459195d74885395f54a37c084c0f16">
  <xsd:schema xmlns:xsd="http://www.w3.org/2001/XMLSchema" xmlns:xs="http://www.w3.org/2001/XMLSchema" xmlns:p="http://schemas.microsoft.com/office/2006/metadata/properties" xmlns:ns2="7f46df1b-c851-4487-9672-e2321d678dfc" targetNamespace="http://schemas.microsoft.com/office/2006/metadata/properties" ma:root="true" ma:fieldsID="3ce1ee72f2a1815a326f16ab0e419b7c" ns2:_="">
    <xsd:import namespace="7f46df1b-c851-4487-9672-e2321d678dfc"/>
    <xsd:element name="properties">
      <xsd:complexType>
        <xsd:sequence>
          <xsd:element name="documentManagement">
            <xsd:complexType>
              <xsd:all>
                <xsd:element ref="ns2:Descripci_x00f3_n" minOccurs="0"/>
                <xsd:element ref="ns2:Filtro" minOccurs="0"/>
                <xsd:element ref="ns2:Formato" minOccurs="0"/>
                <xsd:element ref="ns2:Ord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f46df1b-c851-4487-9672-e2321d678dfc"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Text">
          <xsd:maxLength value="255"/>
        </xsd:restriction>
      </xsd:simpleType>
    </xsd:element>
    <xsd:element name="Filtro" ma:index="9" nillable="true" ma:displayName="Filtro" ma:internalName="Filtro">
      <xsd:simpleType>
        <xsd:restriction base="dms:Text">
          <xsd:maxLength value="255"/>
        </xsd:restriction>
      </xsd:simpleType>
    </xsd:element>
    <xsd:element name="Formato" ma:index="10" nillable="true" ma:displayName="Formato" ma:default="/Style%20Library/Images/pdf.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element name="Orden" ma:index="11" nillable="true" ma:displayName="Orden" ma:internalName="Orden">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Orden xmlns="7f46df1b-c851-4487-9672-e2321d678dfc">19</Orden>
    <Descripci_x00f3_n xmlns="7f46df1b-c851-4487-9672-e2321d678dfc" xsi:nil="true"/>
    <Formato xmlns="7f46df1b-c851-4487-9672-e2321d678dfc">/Style%20Library/Images/xls.svg</Formato>
    <Filtro xmlns="7f46df1b-c851-4487-9672-e2321d678dfc">COSTOS</Filtro>
  </documentManagement>
</p:properties>
</file>

<file path=customXml/itemProps1.xml><?xml version="1.0" encoding="utf-8"?>
<ds:datastoreItem xmlns:ds="http://schemas.openxmlformats.org/officeDocument/2006/customXml" ds:itemID="{9BF838D6-A7DC-4238-A5A3-D8A06ABB8D56}"/>
</file>

<file path=customXml/itemProps2.xml><?xml version="1.0" encoding="utf-8"?>
<ds:datastoreItem xmlns:ds="http://schemas.openxmlformats.org/officeDocument/2006/customXml" ds:itemID="{B15560E3-517F-40CE-91C7-B06AB0910C6A}"/>
</file>

<file path=customXml/itemProps3.xml><?xml version="1.0" encoding="utf-8"?>
<ds:datastoreItem xmlns:ds="http://schemas.openxmlformats.org/officeDocument/2006/customXml" ds:itemID="{F2284932-4FEC-4A0A-BB46-E07165AEEDA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CONTENIDO</vt:lpstr>
      <vt:lpstr>EMPRESA POR TIPO DE AERONAVE</vt:lpstr>
      <vt:lpstr>Cobertura</vt:lpstr>
      <vt:lpstr>Graficas</vt:lpstr>
      <vt:lpstr>PAX REGULAR NACIONAL -  INTER</vt:lpstr>
      <vt:lpstr>CARGA NACIONAL - INTER</vt:lpstr>
      <vt:lpstr>COMERCIAL REGIONAL</vt:lpstr>
      <vt:lpstr>AEROTAXIS</vt:lpstr>
      <vt:lpstr>TRABAJOS AEREOS ESPECIALES</vt:lpstr>
      <vt:lpstr>AVIACION AGRICOLA</vt:lpstr>
      <vt:lpstr>ESPECIAL DE CARGA</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Boletín Costos de Operación II Semestre 2019</dc:title>
  <dc:creator>Juan David Dominguez Arrieta</dc:creator>
  <cp:lastModifiedBy>Juan David Dominguez Arrieta</cp:lastModifiedBy>
  <dcterms:created xsi:type="dcterms:W3CDTF">2018-12-07T16:26:44Z</dcterms:created>
  <dcterms:modified xsi:type="dcterms:W3CDTF">2020-04-28T22:45:13Z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0x0101009975F756529D5344999D0D802AAD6C9A</vt:lpwstr>
  </property>
</Properties>
</file>